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2025. Godina\FIN.PLAN 2026\"/>
    </mc:Choice>
  </mc:AlternateContent>
  <xr:revisionPtr revIDLastSave="0" documentId="13_ncr:1_{14A123F8-BF41-4735-8F2C-CD49093E12CE}" xr6:coauthVersionLast="37" xr6:coauthVersionMax="37" xr10:uidLastSave="{00000000-0000-0000-0000-000000000000}"/>
  <bookViews>
    <workbookView xWindow="0" yWindow="0" windowWidth="28800" windowHeight="12105" firstSheet="2" activeTab="6" xr2:uid="{00000000-000D-0000-FFFF-FFFF00000000}"/>
  </bookViews>
  <sheets>
    <sheet name="SAŽETAK" sheetId="10" r:id="rId1"/>
    <sheet name=" Račun prihoda i rashoda" sheetId="3" r:id="rId2"/>
    <sheet name="Prihodi i rashodi po izvorima" sheetId="12" r:id="rId3"/>
    <sheet name="Rashodi prema funkcijskoj kl" sheetId="5" r:id="rId4"/>
    <sheet name="Račun financiranja" sheetId="6" r:id="rId5"/>
    <sheet name="Račun financiranja po izvorima" sheetId="9" r:id="rId6"/>
    <sheet name="POSEBNI DIO " sheetId="14" r:id="rId7"/>
    <sheet name="List2" sheetId="2" r:id="rId8"/>
  </sheets>
  <externalReferences>
    <externalReference r:id="rId9"/>
  </externalReferences>
  <definedNames>
    <definedName name="DANE">[1]Sheet2!$B$1:$B$2</definedName>
    <definedName name="POSTUPCI">[1]Sheet2!$A$1:$A$12</definedName>
    <definedName name="REZIM">[1]Sheet2!$E$1:$E$4</definedName>
    <definedName name="UON">[1]Sheet2!$C$1:$C$3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3" l="1"/>
  <c r="F25" i="3"/>
  <c r="H25" i="3"/>
  <c r="G25" i="3"/>
  <c r="F24" i="3"/>
  <c r="F34" i="12"/>
  <c r="E34" i="12"/>
  <c r="F46" i="12"/>
  <c r="E46" i="12"/>
  <c r="I8" i="10"/>
  <c r="D25" i="3" l="1"/>
  <c r="G26" i="14" l="1"/>
  <c r="D46" i="12"/>
  <c r="F21" i="14" l="1"/>
  <c r="G21" i="14"/>
  <c r="I11" i="10" l="1"/>
  <c r="J11" i="10"/>
  <c r="E43" i="12"/>
  <c r="F43" i="12"/>
  <c r="C58" i="12"/>
  <c r="C47" i="12"/>
  <c r="F10" i="14" l="1"/>
  <c r="I38" i="14" l="1"/>
  <c r="H36" i="14"/>
  <c r="I36" i="14"/>
  <c r="D26" i="12"/>
  <c r="E26" i="12"/>
  <c r="F26" i="12"/>
  <c r="F16" i="3"/>
  <c r="G16" i="3"/>
  <c r="H16" i="3"/>
  <c r="H10" i="14" l="1"/>
  <c r="H9" i="14" s="1"/>
  <c r="H8" i="14" s="1"/>
  <c r="I10" i="14"/>
  <c r="I9" i="14" s="1"/>
  <c r="I8" i="14" s="1"/>
  <c r="G16" i="14" l="1"/>
  <c r="I16" i="14"/>
  <c r="G10" i="14"/>
  <c r="G9" i="14" s="1"/>
  <c r="G8" i="14" s="1"/>
  <c r="E58" i="12"/>
  <c r="F58" i="12"/>
  <c r="E40" i="12"/>
  <c r="F40" i="12"/>
  <c r="F35" i="12"/>
  <c r="D35" i="12"/>
  <c r="D34" i="12" s="1"/>
  <c r="E35" i="12"/>
  <c r="E18" i="12"/>
  <c r="F18" i="12"/>
  <c r="D11" i="12"/>
  <c r="E11" i="12"/>
  <c r="F11" i="12"/>
  <c r="G11" i="3"/>
  <c r="G10" i="3" s="1"/>
  <c r="H11" i="3"/>
  <c r="H10" i="3" s="1"/>
  <c r="F42" i="14" l="1"/>
  <c r="G38" i="14"/>
  <c r="G20" i="14"/>
  <c r="H20" i="14"/>
  <c r="I20" i="14"/>
  <c r="E68" i="14"/>
  <c r="E67" i="14" s="1"/>
  <c r="E38" i="14"/>
  <c r="I68" i="14" l="1"/>
  <c r="I67" i="14" s="1"/>
  <c r="I66" i="14" s="1"/>
  <c r="H68" i="14"/>
  <c r="H67" i="14" s="1"/>
  <c r="H66" i="14" s="1"/>
  <c r="G68" i="14"/>
  <c r="G67" i="14" s="1"/>
  <c r="G66" i="14" s="1"/>
  <c r="F68" i="14"/>
  <c r="F67" i="14" s="1"/>
  <c r="F66" i="14" s="1"/>
  <c r="E66" i="14"/>
  <c r="I64" i="14"/>
  <c r="I63" i="14" s="1"/>
  <c r="I62" i="14" s="1"/>
  <c r="H64" i="14"/>
  <c r="H63" i="14" s="1"/>
  <c r="H62" i="14" s="1"/>
  <c r="G64" i="14"/>
  <c r="G63" i="14" s="1"/>
  <c r="G62" i="14" s="1"/>
  <c r="F64" i="14"/>
  <c r="F63" i="14" s="1"/>
  <c r="F62" i="14" s="1"/>
  <c r="E64" i="14"/>
  <c r="E63" i="14" s="1"/>
  <c r="E62" i="14" s="1"/>
  <c r="I59" i="14"/>
  <c r="I58" i="14" s="1"/>
  <c r="H59" i="14"/>
  <c r="H58" i="14" s="1"/>
  <c r="G59" i="14"/>
  <c r="G58" i="14" s="1"/>
  <c r="F59" i="14"/>
  <c r="F58" i="14" s="1"/>
  <c r="E59" i="14"/>
  <c r="E58" i="14" s="1"/>
  <c r="I56" i="14"/>
  <c r="I55" i="14" s="1"/>
  <c r="H56" i="14"/>
  <c r="H55" i="14" s="1"/>
  <c r="G56" i="14"/>
  <c r="G55" i="14" s="1"/>
  <c r="F56" i="14"/>
  <c r="F55" i="14" s="1"/>
  <c r="E56" i="14"/>
  <c r="E55" i="14" s="1"/>
  <c r="I46" i="14"/>
  <c r="H46" i="14"/>
  <c r="G46" i="14"/>
  <c r="G27" i="14" s="1"/>
  <c r="F45" i="14"/>
  <c r="F44" i="14" s="1"/>
  <c r="E46" i="14"/>
  <c r="E45" i="14" s="1"/>
  <c r="E44" i="14" s="1"/>
  <c r="I42" i="14"/>
  <c r="I41" i="14" s="1"/>
  <c r="I40" i="14" s="1"/>
  <c r="H42" i="14"/>
  <c r="H41" i="14" s="1"/>
  <c r="H40" i="14" s="1"/>
  <c r="G42" i="14"/>
  <c r="G41" i="14" s="1"/>
  <c r="G40" i="14" s="1"/>
  <c r="F41" i="14"/>
  <c r="F40" i="14" s="1"/>
  <c r="E41" i="14"/>
  <c r="E40" i="14" s="1"/>
  <c r="I35" i="14"/>
  <c r="H35" i="14"/>
  <c r="G36" i="14"/>
  <c r="G35" i="14" s="1"/>
  <c r="F36" i="14"/>
  <c r="F35" i="14" s="1"/>
  <c r="E36" i="14"/>
  <c r="E35" i="14" s="1"/>
  <c r="I33" i="14"/>
  <c r="H33" i="14"/>
  <c r="G33" i="14"/>
  <c r="F33" i="14"/>
  <c r="E33" i="14"/>
  <c r="F27" i="14"/>
  <c r="F26" i="14" s="1"/>
  <c r="E27" i="14"/>
  <c r="E26" i="14" s="1"/>
  <c r="F20" i="14"/>
  <c r="I18" i="14"/>
  <c r="I15" i="14" s="1"/>
  <c r="H18" i="14"/>
  <c r="H15" i="14" s="1"/>
  <c r="G18" i="14"/>
  <c r="G15" i="14" s="1"/>
  <c r="F18" i="14"/>
  <c r="E18" i="14"/>
  <c r="F16" i="14"/>
  <c r="E16" i="14"/>
  <c r="F8" i="14"/>
  <c r="E10" i="14"/>
  <c r="E9" i="14" s="1"/>
  <c r="E8" i="14" s="1"/>
  <c r="G14" i="14" l="1"/>
  <c r="G45" i="14"/>
  <c r="G44" i="14" s="1"/>
  <c r="I45" i="14"/>
  <c r="I44" i="14" s="1"/>
  <c r="I27" i="14"/>
  <c r="I26" i="14" s="1"/>
  <c r="I14" i="14" s="1"/>
  <c r="H45" i="14"/>
  <c r="H44" i="14" s="1"/>
  <c r="H27" i="14"/>
  <c r="H26" i="14" s="1"/>
  <c r="H14" i="14" s="1"/>
  <c r="E54" i="14"/>
  <c r="E53" i="14" s="1"/>
  <c r="H54" i="14"/>
  <c r="H53" i="14" s="1"/>
  <c r="I54" i="14"/>
  <c r="I53" i="14" s="1"/>
  <c r="F15" i="14"/>
  <c r="F14" i="14" s="1"/>
  <c r="F54" i="14"/>
  <c r="F53" i="14" s="1"/>
  <c r="E15" i="14"/>
  <c r="G54" i="14"/>
  <c r="G53" i="14" s="1"/>
  <c r="G7" i="14" l="1"/>
  <c r="G6" i="14" s="1"/>
  <c r="H7" i="14"/>
  <c r="H6" i="14" s="1"/>
  <c r="I7" i="14"/>
  <c r="I6" i="14" s="1"/>
  <c r="E14" i="14"/>
  <c r="E7" i="14" s="1"/>
  <c r="E6" i="14" s="1"/>
  <c r="F7" i="14"/>
  <c r="F6" i="14" s="1"/>
  <c r="E25" i="3" l="1"/>
  <c r="D58" i="12" l="1"/>
  <c r="E56" i="12"/>
  <c r="F56" i="12"/>
  <c r="B56" i="12"/>
  <c r="D56" i="12"/>
  <c r="C56" i="12"/>
  <c r="C53" i="12"/>
  <c r="D53" i="12"/>
  <c r="E53" i="12"/>
  <c r="F53" i="12"/>
  <c r="B53" i="12"/>
  <c r="C43" i="12"/>
  <c r="D43" i="12"/>
  <c r="B43" i="12"/>
  <c r="C40" i="12"/>
  <c r="D40" i="12"/>
  <c r="B40" i="12"/>
  <c r="C35" i="12" l="1"/>
  <c r="B35" i="12"/>
  <c r="F21" i="12"/>
  <c r="E21" i="12"/>
  <c r="D18" i="12"/>
  <c r="E13" i="12"/>
  <c r="F13" i="12"/>
  <c r="F10" i="12" s="1"/>
  <c r="C21" i="12"/>
  <c r="D21" i="12"/>
  <c r="B21" i="12"/>
  <c r="B18" i="12"/>
  <c r="C26" i="12"/>
  <c r="B26" i="12"/>
  <c r="C24" i="12"/>
  <c r="D24" i="12"/>
  <c r="E24" i="12"/>
  <c r="F24" i="12"/>
  <c r="B24" i="12"/>
  <c r="C13" i="12"/>
  <c r="B13" i="12"/>
  <c r="C11" i="12"/>
  <c r="B11" i="12"/>
  <c r="E10" i="12" l="1"/>
  <c r="D10" i="12"/>
  <c r="B10" i="12"/>
  <c r="I14" i="10" l="1"/>
  <c r="J8" i="10"/>
  <c r="J14" i="10" l="1"/>
  <c r="C10" i="5"/>
  <c r="G31" i="3" l="1"/>
  <c r="G24" i="3" s="1"/>
  <c r="H31" i="3"/>
  <c r="H24" i="3" s="1"/>
  <c r="F31" i="3"/>
  <c r="F11" i="3"/>
  <c r="F10" i="3" s="1"/>
  <c r="D31" i="3" l="1"/>
  <c r="D11" i="3"/>
  <c r="D16" i="3"/>
  <c r="E31" i="3"/>
  <c r="E24" i="3" s="1"/>
  <c r="E16" i="3"/>
  <c r="E10" i="3" s="1"/>
  <c r="D10" i="3" l="1"/>
  <c r="D24" i="3"/>
  <c r="F37" i="10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H11" i="10"/>
  <c r="G11" i="10"/>
  <c r="F11" i="10"/>
  <c r="H8" i="10"/>
  <c r="G8" i="10"/>
  <c r="G14" i="10" l="1"/>
  <c r="G22" i="10" s="1"/>
  <c r="H14" i="10"/>
  <c r="F14" i="10"/>
  <c r="F22" i="10" s="1"/>
  <c r="F29" i="10" s="1"/>
</calcChain>
</file>

<file path=xl/sharedStrings.xml><?xml version="1.0" encoding="utf-8"?>
<sst xmlns="http://schemas.openxmlformats.org/spreadsheetml/2006/main" count="270" uniqueCount="140">
  <si>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</si>
  <si>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</si>
  <si>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</si>
  <si>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</si>
  <si>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</si>
  <si>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</si>
  <si>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</si>
  <si>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</si>
  <si>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</si>
  <si>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</si>
  <si>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</si>
  <si>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</si>
  <si>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</si>
  <si>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</si>
  <si>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</si>
  <si>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</si>
  <si>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</si>
  <si>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</si>
  <si>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</si>
  <si>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</si>
  <si>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</si>
  <si>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</si>
  <si>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</si>
  <si>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</si>
  <si>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</si>
  <si>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</si>
  <si>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</si>
  <si>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</si>
  <si>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</si>
  <si>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</si>
  <si>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</si>
  <si>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</si>
  <si>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</si>
  <si>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</si>
  <si>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</si>
  <si>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</si>
  <si>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</si>
  <si>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</si>
  <si>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</si>
  <si>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</si>
  <si>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</si>
  <si>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</si>
  <si>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</si>
  <si>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</si>
  <si>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</si>
  <si>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</si>
  <si>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</si>
  <si>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</si>
  <si>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</si>
  <si>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</si>
  <si>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</si>
  <si>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</si>
  <si>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</si>
  <si>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</si>
  <si>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</si>
  <si>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</si>
  <si>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</si>
  <si>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</si>
  <si>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</si>
  <si>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</si>
  <si>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</si>
  <si>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</si>
  <si>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 xml:space="preserve">Prihodi od upravnih i administrativnih pristojbi </t>
  </si>
  <si>
    <t>Prihodi od prodaje proizvoda i pruženih usluga</t>
  </si>
  <si>
    <t>Financijski rashodi</t>
  </si>
  <si>
    <t>Višak prihoda</t>
  </si>
  <si>
    <t>091 Osnovno obrazovanje</t>
  </si>
  <si>
    <t>09 OBRAZOVANJE</t>
  </si>
  <si>
    <t>PROGRAM 6000</t>
  </si>
  <si>
    <t>Aktivnost A600002</t>
  </si>
  <si>
    <t>Knjige</t>
  </si>
  <si>
    <t>Tekuće donacije u naravi</t>
  </si>
  <si>
    <t>Zatezne kamate</t>
  </si>
  <si>
    <t>Manjak prihoda</t>
  </si>
  <si>
    <t>1 Opći prihodi i primici iz. 5.2</t>
  </si>
  <si>
    <t>2. Vlastiti prihodi iz. 3.1</t>
  </si>
  <si>
    <t>Prihodi od pruženih usluga</t>
  </si>
  <si>
    <t>Prihodi od prodaje proizvoda i usluga</t>
  </si>
  <si>
    <t>…</t>
  </si>
  <si>
    <t xml:space="preserve"> Ostali prihodi za posebne namjene</t>
  </si>
  <si>
    <t>4. Pomoći iz. 5.3</t>
  </si>
  <si>
    <t>Prihodi iz proračuna koji nije nadležan</t>
  </si>
  <si>
    <r>
      <t xml:space="preserve">5. </t>
    </r>
    <r>
      <rPr>
        <b/>
        <sz val="10"/>
        <rFont val="Arial"/>
        <family val="2"/>
        <charset val="238"/>
      </rPr>
      <t>DONACIJE-iz.6.2</t>
    </r>
  </si>
  <si>
    <t>6. Prihodi od prodaje nefinancijske imovine iz.7.2</t>
  </si>
  <si>
    <t>7. Pomoći  BPŽ  IZ 5.1.</t>
  </si>
  <si>
    <t>2 Vlastiti prihodi</t>
  </si>
  <si>
    <t>5 Donacije iz. 6.2</t>
  </si>
  <si>
    <t>3. Prihodi za posebne namjene, iz.4.2</t>
  </si>
  <si>
    <t>6. Pomoći BPŽ IZ.5.1</t>
  </si>
  <si>
    <t>7. Pomoći iz. 5.3. prehrana</t>
  </si>
  <si>
    <t>8 Rashodi za nabavu nefinanc.imovine</t>
  </si>
  <si>
    <t>Odgoj i obrazovanje</t>
  </si>
  <si>
    <t>Osnovno školstvo</t>
  </si>
  <si>
    <t>Aktivnost A600006</t>
  </si>
  <si>
    <t>Izvor 5.2.</t>
  </si>
  <si>
    <t>DECENTRALIZIRANA SREDSTVA</t>
  </si>
  <si>
    <t>Financiranje iznad minimalnog standarda-osnovno školstvo</t>
  </si>
  <si>
    <t>Izvor 3.1.</t>
  </si>
  <si>
    <t>VLASTITI PRIHODI - PK</t>
  </si>
  <si>
    <t>Izvor 4.2.</t>
  </si>
  <si>
    <t>PRIHODI ZA POSEBNE NAMJENE - PK</t>
  </si>
  <si>
    <t>Izvor 5.3.</t>
  </si>
  <si>
    <t>POMOĆI - PK</t>
  </si>
  <si>
    <t>Izvor 6.2.</t>
  </si>
  <si>
    <t>DONACIJE - PK</t>
  </si>
  <si>
    <t>Aktivnost A600012</t>
  </si>
  <si>
    <t>Osiguranje školske prehrane za djecu u riziku od siromaštva</t>
  </si>
  <si>
    <t>Izvor 5.1.</t>
  </si>
  <si>
    <t>POMOĆI - BPŽ</t>
  </si>
  <si>
    <t>Aktivnost A600031</t>
  </si>
  <si>
    <t>Prehrana za učenike osnovnih škola</t>
  </si>
  <si>
    <t>Kapitalni projekt K600003</t>
  </si>
  <si>
    <t>Ulaganja u osnovne škole</t>
  </si>
  <si>
    <t>Rashodi za nabavu dugotrajne imovine</t>
  </si>
  <si>
    <t>Rashodi za nabavu  dugotrajne imovine</t>
  </si>
  <si>
    <t>Aktivnost A600011</t>
  </si>
  <si>
    <t>Pomoćnici u nastavi</t>
  </si>
  <si>
    <t>Izvor 1.1.1.</t>
  </si>
  <si>
    <t>OPĆI PRIHODI I PRIMICI</t>
  </si>
  <si>
    <t>Aktivnost A600014</t>
  </si>
  <si>
    <t>Projekt "Školska shema"</t>
  </si>
  <si>
    <t>Aktivnost A600027</t>
  </si>
  <si>
    <t>Projekt "Medni dan"</t>
  </si>
  <si>
    <t>Uredska oprema i namještaj, knjige</t>
  </si>
  <si>
    <t>3 Prihodi za posebne namjene iz.4.2.</t>
  </si>
  <si>
    <t>Višak/manjak</t>
  </si>
  <si>
    <t>Tekuće donacije</t>
  </si>
  <si>
    <t>Projekcija 
za 2027.</t>
  </si>
  <si>
    <t>Projekcija proračuna
za 2027.</t>
  </si>
  <si>
    <t>Tek. Donacije u naravi</t>
  </si>
  <si>
    <t>Izvršenje 2024.*</t>
  </si>
  <si>
    <t>Plan 2025.</t>
  </si>
  <si>
    <t>Proračun za 2026.</t>
  </si>
  <si>
    <t>Projekcija proračuna
za 2028.</t>
  </si>
  <si>
    <t>FINANCIJSKI PLAN PRORAČUNSKOG KORISNIKA JEDINICE LOKALNE I PODRUČNE (REGIONALNE) SAMOUPRAVE 
ZA 2026. I PROJEKCIJA ZA 2027. I 2028. GODINU</t>
  </si>
  <si>
    <t>Izvršenje 2024.</t>
  </si>
  <si>
    <t>Plan za 2026.</t>
  </si>
  <si>
    <t>Projekcija 
za 2028.</t>
  </si>
  <si>
    <t>Naknade građanima u kućanstvima u novcu</t>
  </si>
  <si>
    <t>Pomoći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</si>
</sst>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04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3" fontId="0" fillId="0" borderId="0" xfId="0" applyNumberFormat="1"/>
    <xf numFmtId="0" fontId="7" fillId="2" borderId="3" xfId="0" quotePrefix="1" applyFont="1" applyFill="1" applyBorder="1" applyAlignment="1">
      <alignment horizontal="left" vertical="center" wrapText="1"/>
    </xf>
    <xf numFmtId="3" fontId="6" fillId="0" borderId="3" xfId="0" applyNumberFormat="1" applyFont="1" applyFill="1" applyBorder="1" applyAlignment="1" applyProtection="1">
      <alignment horizontal="center" vertical="center" wrapText="1"/>
    </xf>
    <xf numFmtId="3" fontId="6" fillId="2" borderId="3" xfId="0" applyNumberFormat="1" applyFont="1" applyFill="1" applyBorder="1" applyAlignment="1">
      <alignment horizontal="right"/>
    </xf>
    <xf numFmtId="3" fontId="6" fillId="0" borderId="4" xfId="0" applyNumberFormat="1" applyFont="1" applyFill="1" applyBorder="1" applyAlignment="1" applyProtection="1">
      <alignment horizontal="center" vertical="center" wrapText="1"/>
    </xf>
    <xf numFmtId="3" fontId="6" fillId="2" borderId="4" xfId="0" applyNumberFormat="1" applyFont="1" applyFill="1" applyBorder="1" applyAlignment="1">
      <alignment horizontal="right"/>
    </xf>
    <xf numFmtId="0" fontId="22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4" fontId="7" fillId="2" borderId="3" xfId="0" quotePrefix="1" applyNumberFormat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0" fillId="0" borderId="0" xfId="0" applyBorder="1"/>
    <xf numFmtId="0" fontId="7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0" fillId="0" borderId="3" xfId="0" applyBorder="1"/>
    <xf numFmtId="0" fontId="21" fillId="0" borderId="3" xfId="0" applyFont="1" applyBorder="1" applyAlignment="1">
      <alignment wrapText="1"/>
    </xf>
    <xf numFmtId="0" fontId="0" fillId="0" borderId="3" xfId="0" applyFont="1" applyBorder="1" applyAlignment="1">
      <alignment horizontal="left"/>
    </xf>
    <xf numFmtId="0" fontId="1" fillId="0" borderId="3" xfId="0" applyFont="1" applyBorder="1"/>
    <xf numFmtId="1" fontId="0" fillId="0" borderId="3" xfId="0" applyNumberFormat="1" applyBorder="1" applyAlignment="1">
      <alignment horizontal="left"/>
    </xf>
    <xf numFmtId="1" fontId="1" fillId="0" borderId="3" xfId="0" applyNumberFormat="1" applyFont="1" applyBorder="1"/>
    <xf numFmtId="1" fontId="0" fillId="0" borderId="3" xfId="0" applyNumberFormat="1" applyBorder="1"/>
    <xf numFmtId="1" fontId="1" fillId="0" borderId="3" xfId="0" applyNumberFormat="1" applyFont="1" applyBorder="1" applyAlignment="1">
      <alignment horizontal="left" wrapText="1"/>
    </xf>
    <xf numFmtId="0" fontId="21" fillId="2" borderId="3" xfId="0" applyNumberFormat="1" applyFont="1" applyFill="1" applyBorder="1" applyAlignment="1" applyProtection="1">
      <alignment horizontal="center" vertical="center" wrapText="1"/>
    </xf>
    <xf numFmtId="3" fontId="6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6" fillId="2" borderId="3" xfId="0" applyNumberFormat="1" applyFont="1" applyFill="1" applyBorder="1" applyAlignment="1" applyProtection="1">
      <alignment horizontal="left" vertical="center" wrapText="1"/>
    </xf>
    <xf numFmtId="3" fontId="25" fillId="0" borderId="3" xfId="0" applyNumberFormat="1" applyFont="1" applyBorder="1"/>
    <xf numFmtId="0" fontId="25" fillId="0" borderId="3" xfId="0" applyFont="1" applyBorder="1"/>
    <xf numFmtId="0" fontId="25" fillId="0" borderId="1" xfId="0" applyFont="1" applyBorder="1" applyAlignment="1">
      <alignment horizontal="left"/>
    </xf>
    <xf numFmtId="0" fontId="25" fillId="0" borderId="2" xfId="0" applyFont="1" applyBorder="1" applyAlignment="1">
      <alignment horizontal="left"/>
    </xf>
    <xf numFmtId="0" fontId="25" fillId="0" borderId="4" xfId="0" applyFont="1" applyBorder="1" applyAlignment="1">
      <alignment horizontal="left"/>
    </xf>
    <xf numFmtId="0" fontId="25" fillId="0" borderId="4" xfId="0" applyFont="1" applyBorder="1"/>
    <xf numFmtId="0" fontId="24" fillId="0" borderId="3" xfId="0" applyFont="1" applyBorder="1"/>
    <xf numFmtId="0" fontId="21" fillId="0" borderId="3" xfId="0" applyFont="1" applyBorder="1" applyAlignment="1">
      <alignment vertical="center" wrapText="1"/>
    </xf>
    <xf numFmtId="0" fontId="21" fillId="0" borderId="3" xfId="0" applyFont="1" applyBorder="1"/>
    <xf numFmtId="0" fontId="6" fillId="4" borderId="3" xfId="0" applyNumberFormat="1" applyFont="1" applyFill="1" applyBorder="1" applyAlignment="1" applyProtection="1">
      <alignment horizontal="left" vertical="center" wrapText="1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25" fillId="0" borderId="0" xfId="0" applyFont="1"/>
    <xf numFmtId="0" fontId="6" fillId="5" borderId="3" xfId="0" applyNumberFormat="1" applyFont="1" applyFill="1" applyBorder="1" applyAlignment="1" applyProtection="1">
      <alignment horizontal="center" vertical="center" wrapText="1"/>
    </xf>
    <xf numFmtId="0" fontId="23" fillId="2" borderId="3" xfId="0" applyFont="1" applyFill="1" applyBorder="1" applyAlignment="1">
      <alignment horizontal="left" vertical="center"/>
    </xf>
    <xf numFmtId="3" fontId="6" fillId="2" borderId="4" xfId="0" applyNumberFormat="1" applyFont="1" applyFill="1" applyBorder="1" applyAlignment="1" applyProtection="1">
      <alignment horizontal="center" vertical="center" wrapText="1"/>
    </xf>
    <xf numFmtId="3" fontId="7" fillId="0" borderId="3" xfId="0" applyNumberFormat="1" applyFont="1" applyBorder="1"/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6" fillId="4" borderId="4" xfId="0" applyNumberFormat="1" applyFont="1" applyFill="1" applyBorder="1" applyAlignment="1" applyProtection="1">
      <alignment horizontal="center" vertical="center" wrapText="1"/>
    </xf>
    <xf numFmtId="4" fontId="9" fillId="0" borderId="4" xfId="0" applyNumberFormat="1" applyFont="1" applyFill="1" applyBorder="1" applyAlignment="1" applyProtection="1">
      <alignment horizontal="right" vertical="center" wrapText="1"/>
    </xf>
    <xf numFmtId="4" fontId="9" fillId="0" borderId="3" xfId="0" applyNumberFormat="1" applyFont="1" applyFill="1" applyBorder="1" applyAlignment="1" applyProtection="1">
      <alignment horizontal="right" vertical="center" wrapText="1"/>
    </xf>
    <xf numFmtId="4" fontId="7" fillId="2" borderId="3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/>
    </xf>
    <xf numFmtId="4" fontId="7" fillId="2" borderId="4" xfId="0" applyNumberFormat="1" applyFont="1" applyFill="1" applyBorder="1" applyAlignment="1">
      <alignment horizontal="right"/>
    </xf>
    <xf numFmtId="4" fontId="9" fillId="2" borderId="4" xfId="0" applyNumberFormat="1" applyFont="1" applyFill="1" applyBorder="1" applyAlignment="1">
      <alignment horizontal="right"/>
    </xf>
    <xf numFmtId="4" fontId="27" fillId="0" borderId="3" xfId="0" applyNumberFormat="1" applyFont="1" applyBorder="1"/>
    <xf numFmtId="4" fontId="26" fillId="0" borderId="3" xfId="0" applyNumberFormat="1" applyFont="1" applyBorder="1"/>
    <xf numFmtId="4" fontId="26" fillId="0" borderId="3" xfId="0" applyNumberFormat="1" applyFont="1" applyFill="1" applyBorder="1"/>
    <xf numFmtId="4" fontId="0" fillId="0" borderId="0" xfId="0" applyNumberFormat="1"/>
    <xf numFmtId="4" fontId="6" fillId="4" borderId="3" xfId="0" applyNumberFormat="1" applyFont="1" applyFill="1" applyBorder="1" applyAlignment="1" applyProtection="1">
      <alignment horizontal="center" vertical="center" wrapText="1"/>
    </xf>
    <xf numFmtId="4" fontId="6" fillId="0" borderId="4" xfId="0" applyNumberFormat="1" applyFont="1" applyFill="1" applyBorder="1" applyAlignment="1" applyProtection="1">
      <alignment horizontal="right" vertical="center" wrapText="1"/>
    </xf>
    <xf numFmtId="4" fontId="6" fillId="0" borderId="3" xfId="0" applyNumberFormat="1" applyFont="1" applyFill="1" applyBorder="1" applyAlignment="1" applyProtection="1">
      <alignment horizontal="right" vertical="center" wrapText="1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0" fillId="0" borderId="3" xfId="0" applyNumberFormat="1" applyBorder="1"/>
    <xf numFmtId="4" fontId="1" fillId="0" borderId="3" xfId="0" applyNumberFormat="1" applyFont="1" applyBorder="1"/>
    <xf numFmtId="4" fontId="6" fillId="5" borderId="3" xfId="0" applyNumberFormat="1" applyFont="1" applyFill="1" applyBorder="1" applyAlignment="1" applyProtection="1">
      <alignment horizontal="center" vertical="center" wrapText="1"/>
    </xf>
    <xf numFmtId="4" fontId="12" fillId="0" borderId="3" xfId="0" applyNumberFormat="1" applyFont="1" applyBorder="1"/>
    <xf numFmtId="4" fontId="3" fillId="0" borderId="0" xfId="0" applyNumberFormat="1" applyFont="1" applyFill="1" applyBorder="1" applyAlignment="1" applyProtection="1">
      <alignment vertical="center" wrapText="1"/>
    </xf>
    <xf numFmtId="4" fontId="3" fillId="2" borderId="3" xfId="0" applyNumberFormat="1" applyFont="1" applyFill="1" applyBorder="1" applyAlignment="1" applyProtection="1">
      <alignment horizontal="right" wrapText="1"/>
    </xf>
    <xf numFmtId="4" fontId="6" fillId="2" borderId="4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right"/>
    </xf>
    <xf numFmtId="4" fontId="21" fillId="0" borderId="3" xfId="0" applyNumberFormat="1" applyFont="1" applyBorder="1" applyAlignment="1">
      <alignment horizontal="center"/>
    </xf>
    <xf numFmtId="4" fontId="9" fillId="0" borderId="3" xfId="0" applyNumberFormat="1" applyFont="1" applyBorder="1" applyAlignment="1">
      <alignment horizontal="center"/>
    </xf>
    <xf numFmtId="4" fontId="25" fillId="0" borderId="3" xfId="0" applyNumberFormat="1" applyFont="1" applyBorder="1"/>
    <xf numFmtId="4" fontId="7" fillId="0" borderId="3" xfId="0" applyNumberFormat="1" applyFont="1" applyBorder="1"/>
    <xf numFmtId="4" fontId="21" fillId="0" borderId="3" xfId="0" applyNumberFormat="1" applyFont="1" applyBorder="1"/>
    <xf numFmtId="4" fontId="9" fillId="0" borderId="3" xfId="0" applyNumberFormat="1" applyFont="1" applyBorder="1"/>
    <xf numFmtId="4" fontId="21" fillId="4" borderId="3" xfId="0" applyNumberFormat="1" applyFont="1" applyFill="1" applyBorder="1" applyAlignment="1">
      <alignment horizontal="center"/>
    </xf>
    <xf numFmtId="4" fontId="9" fillId="4" borderId="3" xfId="0" applyNumberFormat="1" applyFont="1" applyFill="1" applyBorder="1" applyAlignment="1">
      <alignment horizontal="center"/>
    </xf>
    <xf numFmtId="4" fontId="25" fillId="0" borderId="3" xfId="0" applyNumberFormat="1" applyFont="1" applyBorder="1" applyAlignment="1">
      <alignment horizontal="right"/>
    </xf>
    <xf numFmtId="4" fontId="7" fillId="0" borderId="3" xfId="0" applyNumberFormat="1" applyFont="1" applyBorder="1" applyAlignment="1">
      <alignment horizontal="right"/>
    </xf>
    <xf numFmtId="0" fontId="25" fillId="0" borderId="1" xfId="0" applyFont="1" applyBorder="1" applyAlignment="1">
      <alignment horizontal="left"/>
    </xf>
    <xf numFmtId="0" fontId="25" fillId="0" borderId="2" xfId="0" applyFont="1" applyBorder="1" applyAlignment="1">
      <alignment horizontal="left"/>
    </xf>
    <xf numFmtId="0" fontId="25" fillId="0" borderId="4" xfId="0" applyFont="1" applyBorder="1" applyAlignment="1">
      <alignment horizontal="left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25" fillId="0" borderId="1" xfId="0" applyFont="1" applyBorder="1" applyAlignment="1">
      <alignment horizontal="left" wrapText="1"/>
    </xf>
    <xf numFmtId="0" fontId="25" fillId="0" borderId="2" xfId="0" applyFont="1" applyBorder="1" applyAlignment="1">
      <alignment horizontal="left" wrapText="1"/>
    </xf>
    <xf numFmtId="0" fontId="25" fillId="0" borderId="4" xfId="0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25" fillId="0" borderId="2" xfId="0" applyFont="1" applyBorder="1" applyAlignment="1">
      <alignment horizontal="left"/>
    </xf>
    <xf numFmtId="0" fontId="25" fillId="0" borderId="4" xfId="0" applyFont="1" applyBorder="1" applyAlignment="1">
      <alignment horizontal="left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25" fillId="0" borderId="3" xfId="0" applyFont="1" applyBorder="1" applyAlignment="1">
      <alignment horizontal="left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24" fillId="0" borderId="3" xfId="0" applyFont="1" applyBorder="1" applyAlignment="1">
      <alignment horizontal="left"/>
    </xf>
    <xf numFmtId="0" fontId="25" fillId="0" borderId="3" xfId="0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6" fillId="4" borderId="3" xfId="0" applyNumberFormat="1" applyFont="1" applyFill="1" applyBorder="1" applyAlignment="1" applyProtection="1">
      <alignment horizontal="left" vertical="center" wrapText="1"/>
    </xf>
    <xf numFmtId="0" fontId="6" fillId="2" borderId="3" xfId="0" applyNumberFormat="1" applyFont="1" applyFill="1" applyBorder="1" applyAlignment="1" applyProtection="1">
      <alignment horizontal="left" vertical="center" wrapText="1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L202~1/AppData/Local/Temp/novi%20&#353;o/To&#269;ka%203%20Prijedlog%20izmjena%20i%20dopuna%20plana%20nabave%20za%202020%20godin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zmjena plana 2020"/>
      <sheetName val="plan 2020"/>
      <sheetName val="Sheet2"/>
    </sheetNames>
    <sheetDataSet>
      <sheetData sheetId="0"/>
      <sheetData sheetId="1" refreshError="1"/>
      <sheetData sheetId="2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0"/>
  <sheetViews>
    <sheetView workbookViewId="0">
      <selection activeCell="G12" sqref="G12"/>
    </sheetView>
  </sheetViews>
  <sheetFormatPr defaultRowHeight="15" x14ac:dyDescent="0.25"/>
  <cols>
    <col min="5" max="10" width="25.28515625" customWidth="1"/>
  </cols>
  <sheetData>
    <row r="1" spans="1:13" ht="42" customHeight="1" x14ac:dyDescent="0.25">
      <c r="A1" s="157" t="s">
        <v>134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3" ht="18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3" ht="15.75" x14ac:dyDescent="0.25">
      <c r="A3" s="157" t="s">
        <v>18</v>
      </c>
      <c r="B3" s="157"/>
      <c r="C3" s="157"/>
      <c r="D3" s="157"/>
      <c r="E3" s="157"/>
      <c r="F3" s="157"/>
      <c r="G3" s="157"/>
      <c r="H3" s="157"/>
      <c r="I3" s="170"/>
      <c r="J3" s="170"/>
    </row>
    <row r="4" spans="1:13" ht="18" x14ac:dyDescent="0.25">
      <c r="A4" s="25"/>
      <c r="B4" s="25"/>
      <c r="C4" s="25"/>
      <c r="D4" s="25"/>
      <c r="E4" s="25"/>
      <c r="F4" s="25"/>
      <c r="G4" s="25"/>
      <c r="H4" s="25"/>
      <c r="I4" s="5"/>
      <c r="J4" s="5"/>
    </row>
    <row r="5" spans="1:13" ht="15.75" x14ac:dyDescent="0.25">
      <c r="A5" s="157" t="s">
        <v>24</v>
      </c>
      <c r="B5" s="158"/>
      <c r="C5" s="158"/>
      <c r="D5" s="158"/>
      <c r="E5" s="158"/>
      <c r="F5" s="158"/>
      <c r="G5" s="158"/>
      <c r="H5" s="158"/>
      <c r="I5" s="158"/>
      <c r="J5" s="158"/>
    </row>
    <row r="6" spans="1:13" ht="18" x14ac:dyDescent="0.25">
      <c r="A6" s="1"/>
      <c r="B6" s="2"/>
      <c r="C6" s="2"/>
      <c r="D6" s="2"/>
      <c r="E6" s="6"/>
      <c r="F6" s="7"/>
      <c r="G6" s="7"/>
      <c r="H6" s="7"/>
      <c r="I6" s="7"/>
      <c r="J6" s="35" t="s">
        <v>31</v>
      </c>
    </row>
    <row r="7" spans="1:13" ht="25.5" x14ac:dyDescent="0.25">
      <c r="A7" s="28"/>
      <c r="B7" s="29"/>
      <c r="C7" s="29"/>
      <c r="D7" s="30"/>
      <c r="E7" s="31"/>
      <c r="F7" s="3" t="s">
        <v>130</v>
      </c>
      <c r="G7" s="84" t="s">
        <v>131</v>
      </c>
      <c r="H7" s="3" t="s">
        <v>132</v>
      </c>
      <c r="I7" s="3" t="s">
        <v>128</v>
      </c>
      <c r="J7" s="3" t="s">
        <v>133</v>
      </c>
    </row>
    <row r="8" spans="1:13" x14ac:dyDescent="0.25">
      <c r="A8" s="162" t="s">
        <v>0</v>
      </c>
      <c r="B8" s="156"/>
      <c r="C8" s="156"/>
      <c r="D8" s="156"/>
      <c r="E8" s="171"/>
      <c r="F8" s="32">
        <v>680045.02</v>
      </c>
      <c r="G8" s="32">
        <f t="shared" ref="G8:J8" si="0">G9+G10</f>
        <v>834578.58</v>
      </c>
      <c r="H8" s="32">
        <f t="shared" si="0"/>
        <v>862143.13</v>
      </c>
      <c r="I8" s="32">
        <f>I9+I10</f>
        <v>862143</v>
      </c>
      <c r="J8" s="32">
        <f t="shared" si="0"/>
        <v>862143</v>
      </c>
    </row>
    <row r="9" spans="1:13" x14ac:dyDescent="0.25">
      <c r="A9" s="172" t="s">
        <v>32</v>
      </c>
      <c r="B9" s="173"/>
      <c r="C9" s="173"/>
      <c r="D9" s="173"/>
      <c r="E9" s="169"/>
      <c r="F9" s="33">
        <v>680045.02</v>
      </c>
      <c r="G9" s="33">
        <v>834578.58</v>
      </c>
      <c r="H9" s="33">
        <v>862143.13</v>
      </c>
      <c r="I9" s="33">
        <v>862143</v>
      </c>
      <c r="J9" s="33">
        <v>862143</v>
      </c>
    </row>
    <row r="10" spans="1:13" x14ac:dyDescent="0.25">
      <c r="A10" s="174" t="s">
        <v>33</v>
      </c>
      <c r="B10" s="169"/>
      <c r="C10" s="169"/>
      <c r="D10" s="169"/>
      <c r="E10" s="169"/>
      <c r="F10" s="33">
        <v>0</v>
      </c>
      <c r="G10" s="33">
        <v>0</v>
      </c>
      <c r="H10" s="33">
        <v>0</v>
      </c>
      <c r="I10" s="33">
        <v>0</v>
      </c>
      <c r="J10" s="33">
        <v>0</v>
      </c>
      <c r="L10" s="62"/>
    </row>
    <row r="11" spans="1:13" x14ac:dyDescent="0.25">
      <c r="A11" s="36" t="s">
        <v>1</v>
      </c>
      <c r="B11" s="44"/>
      <c r="C11" s="44"/>
      <c r="D11" s="44"/>
      <c r="E11" s="44"/>
      <c r="F11" s="32">
        <f>F12+F13</f>
        <v>683311.76</v>
      </c>
      <c r="G11" s="32">
        <f t="shared" ref="G11:J11" si="1">G12+G13</f>
        <v>834579</v>
      </c>
      <c r="H11" s="32">
        <f t="shared" si="1"/>
        <v>862143</v>
      </c>
      <c r="I11" s="32">
        <f t="shared" si="1"/>
        <v>862143</v>
      </c>
      <c r="J11" s="32">
        <f t="shared" si="1"/>
        <v>862143</v>
      </c>
      <c r="L11" s="62"/>
    </row>
    <row r="12" spans="1:13" x14ac:dyDescent="0.25">
      <c r="A12" s="175" t="s">
        <v>34</v>
      </c>
      <c r="B12" s="173"/>
      <c r="C12" s="173"/>
      <c r="D12" s="173"/>
      <c r="E12" s="173"/>
      <c r="F12" s="33">
        <v>683311.76</v>
      </c>
      <c r="G12" s="33">
        <v>834579</v>
      </c>
      <c r="H12" s="33">
        <v>862143</v>
      </c>
      <c r="I12" s="33">
        <v>862143</v>
      </c>
      <c r="J12" s="33">
        <v>862143</v>
      </c>
      <c r="M12" s="62"/>
    </row>
    <row r="13" spans="1:13" x14ac:dyDescent="0.25">
      <c r="A13" s="168" t="s">
        <v>35</v>
      </c>
      <c r="B13" s="169"/>
      <c r="C13" s="169"/>
      <c r="D13" s="169"/>
      <c r="E13" s="169"/>
      <c r="F13" s="46">
        <v>0</v>
      </c>
      <c r="G13" s="46">
        <v>0</v>
      </c>
      <c r="H13" s="46"/>
      <c r="I13" s="46"/>
      <c r="J13" s="46"/>
    </row>
    <row r="14" spans="1:13" x14ac:dyDescent="0.25">
      <c r="A14" s="155" t="s">
        <v>54</v>
      </c>
      <c r="B14" s="156"/>
      <c r="C14" s="156"/>
      <c r="D14" s="156"/>
      <c r="E14" s="156"/>
      <c r="F14" s="32">
        <f>F8-F11</f>
        <v>-3266.7399999999907</v>
      </c>
      <c r="G14" s="32">
        <f>G8-G11</f>
        <v>-0.42000000004190952</v>
      </c>
      <c r="H14" s="32">
        <f>H8-H11</f>
        <v>0.13000000000465661</v>
      </c>
      <c r="I14" s="32">
        <f t="shared" ref="I14:J14" si="2">I8-I11</f>
        <v>0</v>
      </c>
      <c r="J14" s="32">
        <f t="shared" si="2"/>
        <v>0</v>
      </c>
    </row>
    <row r="15" spans="1:13" ht="18" x14ac:dyDescent="0.25">
      <c r="A15" s="25"/>
      <c r="B15" s="23"/>
      <c r="C15" s="23"/>
      <c r="D15" s="23"/>
      <c r="E15" s="23"/>
      <c r="F15" s="23"/>
      <c r="G15" s="23"/>
      <c r="H15" s="24"/>
      <c r="I15" s="24"/>
      <c r="J15" s="24"/>
    </row>
    <row r="16" spans="1:13" ht="15.75" x14ac:dyDescent="0.25">
      <c r="A16" s="157" t="s">
        <v>25</v>
      </c>
      <c r="B16" s="158"/>
      <c r="C16" s="158"/>
      <c r="D16" s="158"/>
      <c r="E16" s="158"/>
      <c r="F16" s="158"/>
      <c r="G16" s="158"/>
      <c r="H16" s="158"/>
      <c r="I16" s="158"/>
      <c r="J16" s="158"/>
    </row>
    <row r="17" spans="1:10" ht="18" x14ac:dyDescent="0.25">
      <c r="A17" s="25"/>
      <c r="B17" s="23"/>
      <c r="C17" s="23"/>
      <c r="D17" s="23"/>
      <c r="E17" s="23"/>
      <c r="F17" s="23"/>
      <c r="G17" s="23"/>
      <c r="H17" s="24"/>
      <c r="I17" s="24"/>
      <c r="J17" s="24"/>
    </row>
    <row r="18" spans="1:10" ht="25.5" x14ac:dyDescent="0.25">
      <c r="A18" s="28"/>
      <c r="B18" s="29"/>
      <c r="C18" s="29"/>
      <c r="D18" s="30"/>
      <c r="E18" s="31"/>
      <c r="F18" s="3" t="s">
        <v>130</v>
      </c>
      <c r="G18" s="3" t="s">
        <v>131</v>
      </c>
      <c r="H18" s="3" t="s">
        <v>132</v>
      </c>
      <c r="I18" s="3" t="s">
        <v>128</v>
      </c>
      <c r="J18" s="3" t="s">
        <v>133</v>
      </c>
    </row>
    <row r="19" spans="1:10" x14ac:dyDescent="0.25">
      <c r="A19" s="168" t="s">
        <v>36</v>
      </c>
      <c r="B19" s="169"/>
      <c r="C19" s="169"/>
      <c r="D19" s="169"/>
      <c r="E19" s="169"/>
      <c r="F19" s="46">
        <v>0</v>
      </c>
      <c r="G19" s="46">
        <v>0</v>
      </c>
      <c r="H19" s="46">
        <v>0</v>
      </c>
      <c r="I19" s="46">
        <v>0</v>
      </c>
      <c r="J19" s="45">
        <v>0</v>
      </c>
    </row>
    <row r="20" spans="1:10" x14ac:dyDescent="0.25">
      <c r="A20" s="168" t="s">
        <v>37</v>
      </c>
      <c r="B20" s="169"/>
      <c r="C20" s="169"/>
      <c r="D20" s="169"/>
      <c r="E20" s="169"/>
      <c r="F20" s="46">
        <v>0</v>
      </c>
      <c r="G20" s="46">
        <v>0</v>
      </c>
      <c r="H20" s="46">
        <v>0</v>
      </c>
      <c r="I20" s="46">
        <v>0</v>
      </c>
      <c r="J20" s="45">
        <v>0</v>
      </c>
    </row>
    <row r="21" spans="1:10" x14ac:dyDescent="0.25">
      <c r="A21" s="155" t="s">
        <v>2</v>
      </c>
      <c r="B21" s="156"/>
      <c r="C21" s="156"/>
      <c r="D21" s="156"/>
      <c r="E21" s="156"/>
      <c r="F21" s="32">
        <f>F19-F20</f>
        <v>0</v>
      </c>
      <c r="G21" s="32">
        <f t="shared" ref="G21:J21" si="3">G19-G20</f>
        <v>0</v>
      </c>
      <c r="H21" s="32">
        <f t="shared" si="3"/>
        <v>0</v>
      </c>
      <c r="I21" s="32">
        <f t="shared" si="3"/>
        <v>0</v>
      </c>
      <c r="J21" s="32">
        <f t="shared" si="3"/>
        <v>0</v>
      </c>
    </row>
    <row r="22" spans="1:10" x14ac:dyDescent="0.25">
      <c r="A22" s="155" t="s">
        <v>55</v>
      </c>
      <c r="B22" s="156"/>
      <c r="C22" s="156"/>
      <c r="D22" s="156"/>
      <c r="E22" s="156"/>
      <c r="F22" s="32">
        <f>F14+F21</f>
        <v>-3266.7399999999907</v>
      </c>
      <c r="G22" s="32">
        <f t="shared" ref="G22" si="4">G14+G21</f>
        <v>-0.42000000004190952</v>
      </c>
      <c r="H22" s="32"/>
      <c r="I22" s="32"/>
      <c r="J22" s="32"/>
    </row>
    <row r="23" spans="1:10" ht="18" x14ac:dyDescent="0.25">
      <c r="A23" s="22"/>
      <c r="B23" s="23"/>
      <c r="C23" s="23"/>
      <c r="D23" s="23"/>
      <c r="E23" s="23"/>
      <c r="F23" s="23"/>
      <c r="G23" s="23"/>
      <c r="H23" s="24"/>
      <c r="I23" s="24"/>
      <c r="J23" s="24"/>
    </row>
    <row r="24" spans="1:10" ht="15.75" x14ac:dyDescent="0.25">
      <c r="A24" s="157" t="s">
        <v>56</v>
      </c>
      <c r="B24" s="158"/>
      <c r="C24" s="158"/>
      <c r="D24" s="158"/>
      <c r="E24" s="158"/>
      <c r="F24" s="158"/>
      <c r="G24" s="158"/>
      <c r="H24" s="158"/>
      <c r="I24" s="158"/>
      <c r="J24" s="158"/>
    </row>
    <row r="25" spans="1:10" ht="15.75" x14ac:dyDescent="0.25">
      <c r="A25" s="42"/>
      <c r="B25" s="43"/>
      <c r="C25" s="43"/>
      <c r="D25" s="43"/>
      <c r="E25" s="43"/>
      <c r="F25" s="43"/>
      <c r="G25" s="43"/>
      <c r="H25" s="43"/>
      <c r="I25" s="43"/>
      <c r="J25" s="43"/>
    </row>
    <row r="26" spans="1:10" ht="25.5" x14ac:dyDescent="0.25">
      <c r="A26" s="28"/>
      <c r="B26" s="29"/>
      <c r="C26" s="29"/>
      <c r="D26" s="30"/>
      <c r="E26" s="31"/>
      <c r="F26" s="3" t="s">
        <v>130</v>
      </c>
      <c r="G26" s="3" t="s">
        <v>131</v>
      </c>
      <c r="H26" s="3" t="s">
        <v>132</v>
      </c>
      <c r="I26" s="3" t="s">
        <v>128</v>
      </c>
      <c r="J26" s="3" t="s">
        <v>133</v>
      </c>
    </row>
    <row r="27" spans="1:10" ht="15" customHeight="1" x14ac:dyDescent="0.25">
      <c r="A27" s="159" t="s">
        <v>57</v>
      </c>
      <c r="B27" s="160"/>
      <c r="C27" s="160"/>
      <c r="D27" s="160"/>
      <c r="E27" s="161"/>
      <c r="F27" s="47"/>
      <c r="G27" s="47"/>
      <c r="H27" s="47">
        <v>0</v>
      </c>
      <c r="I27" s="47">
        <v>0</v>
      </c>
      <c r="J27" s="48">
        <v>0</v>
      </c>
    </row>
    <row r="28" spans="1:10" ht="15" customHeight="1" x14ac:dyDescent="0.25">
      <c r="A28" s="155" t="s">
        <v>58</v>
      </c>
      <c r="B28" s="156"/>
      <c r="C28" s="156"/>
      <c r="D28" s="156"/>
      <c r="E28" s="156"/>
      <c r="F28" s="49"/>
      <c r="G28" s="49"/>
      <c r="H28" s="49"/>
      <c r="I28" s="49"/>
      <c r="J28" s="50"/>
    </row>
    <row r="29" spans="1:10" ht="45" customHeight="1" x14ac:dyDescent="0.25">
      <c r="A29" s="162" t="s">
        <v>59</v>
      </c>
      <c r="B29" s="163"/>
      <c r="C29" s="163"/>
      <c r="D29" s="163"/>
      <c r="E29" s="164"/>
      <c r="F29" s="49">
        <f>F14+F21+F27-F28</f>
        <v>-3266.7399999999907</v>
      </c>
      <c r="G29" s="49"/>
      <c r="H29" s="49"/>
      <c r="I29" s="49"/>
      <c r="J29" s="50"/>
    </row>
    <row r="30" spans="1:10" ht="15.75" x14ac:dyDescent="0.25">
      <c r="A30" s="51"/>
      <c r="B30" s="52"/>
      <c r="C30" s="52"/>
      <c r="D30" s="52"/>
      <c r="E30" s="52"/>
      <c r="F30" s="52"/>
      <c r="G30" s="52"/>
      <c r="H30" s="52"/>
      <c r="I30" s="52"/>
      <c r="J30" s="52"/>
    </row>
    <row r="31" spans="1:10" ht="15.75" x14ac:dyDescent="0.25">
      <c r="A31" s="165" t="s">
        <v>53</v>
      </c>
      <c r="B31" s="165"/>
      <c r="C31" s="165"/>
      <c r="D31" s="165"/>
      <c r="E31" s="165"/>
      <c r="F31" s="165"/>
      <c r="G31" s="165"/>
      <c r="H31" s="165"/>
      <c r="I31" s="165"/>
      <c r="J31" s="165"/>
    </row>
    <row r="32" spans="1:10" ht="18" x14ac:dyDescent="0.25">
      <c r="A32" s="53"/>
      <c r="B32" s="54"/>
      <c r="C32" s="54"/>
      <c r="D32" s="54"/>
      <c r="E32" s="54"/>
      <c r="F32" s="54"/>
      <c r="G32" s="54"/>
      <c r="H32" s="55"/>
      <c r="I32" s="55"/>
      <c r="J32" s="55"/>
    </row>
    <row r="33" spans="1:10" ht="25.5" x14ac:dyDescent="0.25">
      <c r="A33" s="56"/>
      <c r="B33" s="57"/>
      <c r="C33" s="57"/>
      <c r="D33" s="58"/>
      <c r="E33" s="59"/>
      <c r="F33" s="60" t="s">
        <v>130</v>
      </c>
      <c r="G33" s="60" t="s">
        <v>131</v>
      </c>
      <c r="H33" s="60" t="s">
        <v>132</v>
      </c>
      <c r="I33" s="60" t="s">
        <v>128</v>
      </c>
      <c r="J33" s="60" t="s">
        <v>133</v>
      </c>
    </row>
    <row r="34" spans="1:10" x14ac:dyDescent="0.25">
      <c r="A34" s="159" t="s">
        <v>57</v>
      </c>
      <c r="B34" s="160"/>
      <c r="C34" s="160"/>
      <c r="D34" s="160"/>
      <c r="E34" s="161"/>
      <c r="F34" s="47">
        <v>0</v>
      </c>
      <c r="G34" s="47">
        <f>F37</f>
        <v>0</v>
      </c>
      <c r="H34" s="47">
        <f>G37</f>
        <v>0</v>
      </c>
      <c r="I34" s="47">
        <f>H37</f>
        <v>0</v>
      </c>
      <c r="J34" s="48">
        <f>I37</f>
        <v>0</v>
      </c>
    </row>
    <row r="35" spans="1:10" ht="28.5" customHeight="1" x14ac:dyDescent="0.25">
      <c r="A35" s="159" t="s">
        <v>60</v>
      </c>
      <c r="B35" s="160"/>
      <c r="C35" s="160"/>
      <c r="D35" s="160"/>
      <c r="E35" s="161"/>
      <c r="F35" s="47">
        <v>0</v>
      </c>
      <c r="G35" s="47">
        <v>0</v>
      </c>
      <c r="H35" s="47">
        <v>0</v>
      </c>
      <c r="I35" s="47">
        <v>0</v>
      </c>
      <c r="J35" s="48">
        <v>0</v>
      </c>
    </row>
    <row r="36" spans="1:10" x14ac:dyDescent="0.25">
      <c r="A36" s="159" t="s">
        <v>61</v>
      </c>
      <c r="B36" s="166"/>
      <c r="C36" s="166"/>
      <c r="D36" s="166"/>
      <c r="E36" s="167"/>
      <c r="F36" s="47">
        <v>0</v>
      </c>
      <c r="G36" s="47">
        <v>0</v>
      </c>
      <c r="H36" s="47">
        <v>0</v>
      </c>
      <c r="I36" s="47">
        <v>0</v>
      </c>
      <c r="J36" s="48">
        <v>0</v>
      </c>
    </row>
    <row r="37" spans="1:10" ht="15" customHeight="1" x14ac:dyDescent="0.25">
      <c r="A37" s="155" t="s">
        <v>58</v>
      </c>
      <c r="B37" s="156"/>
      <c r="C37" s="156"/>
      <c r="D37" s="156"/>
      <c r="E37" s="156"/>
      <c r="F37" s="34">
        <f>F34-F35+F36</f>
        <v>0</v>
      </c>
      <c r="G37" s="34">
        <f t="shared" ref="G37:J37" si="5">G34-G35+G36</f>
        <v>0</v>
      </c>
      <c r="H37" s="34">
        <f t="shared" si="5"/>
        <v>0</v>
      </c>
      <c r="I37" s="34">
        <f t="shared" si="5"/>
        <v>0</v>
      </c>
      <c r="J37" s="61">
        <f t="shared" si="5"/>
        <v>0</v>
      </c>
    </row>
    <row r="38" spans="1:10" ht="17.25" customHeight="1" x14ac:dyDescent="0.25"/>
    <row r="39" spans="1:10" x14ac:dyDescent="0.25">
      <c r="A39" s="153"/>
      <c r="B39" s="154"/>
      <c r="C39" s="154"/>
      <c r="D39" s="154"/>
      <c r="E39" s="154"/>
      <c r="F39" s="154"/>
      <c r="G39" s="154"/>
      <c r="H39" s="154"/>
      <c r="I39" s="154"/>
      <c r="J39" s="154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4"/>
  <sheetViews>
    <sheetView topLeftCell="A7" workbookViewId="0">
      <selection activeCell="E13" sqref="E1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12" ht="42" customHeight="1" x14ac:dyDescent="0.25">
      <c r="A1" s="157" t="s">
        <v>134</v>
      </c>
      <c r="B1" s="157"/>
      <c r="C1" s="157"/>
      <c r="D1" s="157"/>
      <c r="E1" s="157"/>
      <c r="F1" s="157"/>
      <c r="G1" s="157"/>
      <c r="H1" s="157"/>
    </row>
    <row r="2" spans="1:12" ht="18" customHeight="1" x14ac:dyDescent="0.25">
      <c r="A2" s="4"/>
      <c r="B2" s="4"/>
      <c r="C2" s="4"/>
      <c r="D2" s="4"/>
      <c r="E2" s="4"/>
      <c r="F2" s="4"/>
      <c r="G2" s="4"/>
      <c r="H2" s="4"/>
    </row>
    <row r="3" spans="1:12" ht="15.75" customHeight="1" x14ac:dyDescent="0.25">
      <c r="A3" s="157" t="s">
        <v>18</v>
      </c>
      <c r="B3" s="157"/>
      <c r="C3" s="157"/>
      <c r="D3" s="157"/>
      <c r="E3" s="157"/>
      <c r="F3" s="157"/>
      <c r="G3" s="157"/>
      <c r="H3" s="157"/>
    </row>
    <row r="4" spans="1:12" ht="18" x14ac:dyDescent="0.25">
      <c r="A4" s="4"/>
      <c r="B4" s="4"/>
      <c r="C4" s="4"/>
      <c r="D4" s="4"/>
      <c r="E4" s="4"/>
      <c r="F4" s="4"/>
      <c r="G4" s="5"/>
      <c r="H4" s="5"/>
    </row>
    <row r="5" spans="1:12" ht="18" customHeight="1" x14ac:dyDescent="0.25">
      <c r="A5" s="157" t="s">
        <v>4</v>
      </c>
      <c r="B5" s="157"/>
      <c r="C5" s="157"/>
      <c r="D5" s="157"/>
      <c r="E5" s="157"/>
      <c r="F5" s="157"/>
      <c r="G5" s="157"/>
      <c r="H5" s="157"/>
    </row>
    <row r="6" spans="1:12" ht="18" x14ac:dyDescent="0.25">
      <c r="A6" s="4"/>
      <c r="B6" s="4"/>
      <c r="C6" s="4"/>
      <c r="D6" s="4"/>
      <c r="E6" s="4"/>
      <c r="F6" s="4"/>
      <c r="G6" s="5"/>
      <c r="H6" s="5"/>
    </row>
    <row r="7" spans="1:12" ht="15.75" customHeight="1" x14ac:dyDescent="0.25">
      <c r="A7" s="157" t="s">
        <v>38</v>
      </c>
      <c r="B7" s="157"/>
      <c r="C7" s="157"/>
      <c r="D7" s="157"/>
      <c r="E7" s="157"/>
      <c r="F7" s="157"/>
      <c r="G7" s="157"/>
      <c r="H7" s="157"/>
    </row>
    <row r="8" spans="1:12" ht="18" x14ac:dyDescent="0.25">
      <c r="A8" s="4"/>
      <c r="B8" s="4"/>
      <c r="C8" s="4"/>
      <c r="D8" s="4"/>
      <c r="E8" s="4"/>
      <c r="F8" s="4"/>
      <c r="G8" s="5"/>
      <c r="H8" s="5"/>
    </row>
    <row r="9" spans="1:12" ht="25.5" x14ac:dyDescent="0.25">
      <c r="A9" s="21" t="s">
        <v>5</v>
      </c>
      <c r="B9" s="20" t="s">
        <v>6</v>
      </c>
      <c r="C9" s="20" t="s">
        <v>3</v>
      </c>
      <c r="D9" s="20" t="s">
        <v>135</v>
      </c>
      <c r="E9" s="21" t="s">
        <v>131</v>
      </c>
      <c r="F9" s="21" t="s">
        <v>136</v>
      </c>
      <c r="G9" s="21" t="s">
        <v>127</v>
      </c>
      <c r="H9" s="21" t="s">
        <v>137</v>
      </c>
    </row>
    <row r="10" spans="1:12" x14ac:dyDescent="0.25">
      <c r="A10" s="38"/>
      <c r="B10" s="39"/>
      <c r="C10" s="37" t="s">
        <v>0</v>
      </c>
      <c r="D10" s="66">
        <f>D11+D16</f>
        <v>680045.02</v>
      </c>
      <c r="E10" s="85">
        <f>E11+E16+E18</f>
        <v>834578.07</v>
      </c>
      <c r="F10" s="85">
        <f t="shared" ref="F10:H10" si="0">F11+F16+F18</f>
        <v>862143.13</v>
      </c>
      <c r="G10" s="85">
        <f t="shared" si="0"/>
        <v>862143</v>
      </c>
      <c r="H10" s="85">
        <f t="shared" si="0"/>
        <v>862143</v>
      </c>
    </row>
    <row r="11" spans="1:12" ht="15.75" customHeight="1" x14ac:dyDescent="0.25">
      <c r="A11" s="11">
        <v>6</v>
      </c>
      <c r="B11" s="11"/>
      <c r="C11" s="11" t="s">
        <v>7</v>
      </c>
      <c r="D11" s="8">
        <f>D12+D13+D14+D15</f>
        <v>680045.02</v>
      </c>
      <c r="E11" s="9">
        <f>SUM(E12:E18)</f>
        <v>831578.07</v>
      </c>
      <c r="F11" s="9">
        <f>F12+F13+F14+F15</f>
        <v>862143.13</v>
      </c>
      <c r="G11" s="9">
        <f t="shared" ref="G11:H11" si="1">G12+G13+G14+G15</f>
        <v>862143</v>
      </c>
      <c r="H11" s="9">
        <f t="shared" si="1"/>
        <v>862143</v>
      </c>
      <c r="J11" s="62"/>
      <c r="L11" s="62"/>
    </row>
    <row r="12" spans="1:12" ht="38.25" x14ac:dyDescent="0.25">
      <c r="A12" s="11"/>
      <c r="B12" s="16">
        <v>63</v>
      </c>
      <c r="C12" s="16" t="s">
        <v>27</v>
      </c>
      <c r="D12" s="8">
        <v>648039.27</v>
      </c>
      <c r="E12" s="9">
        <v>822775</v>
      </c>
      <c r="F12" s="9">
        <v>827874.38</v>
      </c>
      <c r="G12" s="9">
        <v>827874</v>
      </c>
      <c r="H12" s="9">
        <v>827874</v>
      </c>
      <c r="J12" s="62"/>
    </row>
    <row r="13" spans="1:12" ht="29.25" customHeight="1" x14ac:dyDescent="0.25">
      <c r="A13" s="12"/>
      <c r="B13" s="12">
        <v>65</v>
      </c>
      <c r="C13" s="63" t="s">
        <v>62</v>
      </c>
      <c r="D13" s="8">
        <v>991.61</v>
      </c>
      <c r="E13" s="9">
        <v>4243.07</v>
      </c>
      <c r="F13" s="9">
        <v>5864.01</v>
      </c>
      <c r="G13" s="9">
        <v>5864</v>
      </c>
      <c r="H13" s="9">
        <v>5864</v>
      </c>
    </row>
    <row r="14" spans="1:12" ht="29.25" customHeight="1" x14ac:dyDescent="0.25">
      <c r="A14" s="12"/>
      <c r="B14" s="12">
        <v>66</v>
      </c>
      <c r="C14" s="63" t="s">
        <v>63</v>
      </c>
      <c r="D14" s="8">
        <v>3769</v>
      </c>
      <c r="E14" s="9">
        <v>1560</v>
      </c>
      <c r="F14" s="9">
        <v>3724.61</v>
      </c>
      <c r="G14" s="9">
        <v>3725</v>
      </c>
      <c r="H14" s="9">
        <v>3725</v>
      </c>
    </row>
    <row r="15" spans="1:12" ht="38.25" x14ac:dyDescent="0.25">
      <c r="A15" s="12"/>
      <c r="B15" s="12">
        <v>67</v>
      </c>
      <c r="C15" s="16" t="s">
        <v>28</v>
      </c>
      <c r="D15" s="8">
        <v>27245.14</v>
      </c>
      <c r="E15" s="9">
        <v>0</v>
      </c>
      <c r="F15" s="9">
        <v>24680.13</v>
      </c>
      <c r="G15" s="9">
        <v>24680</v>
      </c>
      <c r="H15" s="9">
        <v>24680</v>
      </c>
    </row>
    <row r="16" spans="1:12" ht="25.5" x14ac:dyDescent="0.25">
      <c r="A16" s="14">
        <v>7</v>
      </c>
      <c r="B16" s="15"/>
      <c r="C16" s="26" t="s">
        <v>8</v>
      </c>
      <c r="D16" s="8">
        <f>D17</f>
        <v>0</v>
      </c>
      <c r="E16" s="9">
        <f>E17</f>
        <v>0</v>
      </c>
      <c r="F16" s="9">
        <f t="shared" ref="F16:H16" si="2">F17</f>
        <v>0</v>
      </c>
      <c r="G16" s="9">
        <f t="shared" si="2"/>
        <v>0</v>
      </c>
      <c r="H16" s="9">
        <f t="shared" si="2"/>
        <v>0</v>
      </c>
    </row>
    <row r="17" spans="1:11" ht="38.25" x14ac:dyDescent="0.25">
      <c r="A17" s="16"/>
      <c r="B17" s="16">
        <v>72</v>
      </c>
      <c r="C17" s="27" t="s">
        <v>26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</row>
    <row r="18" spans="1:11" x14ac:dyDescent="0.25">
      <c r="A18" s="16"/>
      <c r="B18" s="16"/>
      <c r="C18" s="27" t="s">
        <v>125</v>
      </c>
      <c r="D18" s="9"/>
      <c r="E18" s="9">
        <v>3000</v>
      </c>
      <c r="F18" s="9"/>
      <c r="G18" s="9"/>
      <c r="H18" s="9"/>
    </row>
    <row r="21" spans="1:11" ht="15.75" x14ac:dyDescent="0.25">
      <c r="A21" s="157" t="s">
        <v>39</v>
      </c>
      <c r="B21" s="176"/>
      <c r="C21" s="176"/>
      <c r="D21" s="176"/>
      <c r="E21" s="176"/>
      <c r="F21" s="176"/>
      <c r="G21" s="176"/>
      <c r="H21" s="176"/>
    </row>
    <row r="22" spans="1:11" ht="18" x14ac:dyDescent="0.25">
      <c r="A22" s="4"/>
      <c r="B22" s="4"/>
      <c r="C22" s="4"/>
      <c r="D22" s="4"/>
      <c r="E22" s="4"/>
      <c r="F22" s="4"/>
      <c r="G22" s="5"/>
      <c r="H22" s="5"/>
    </row>
    <row r="23" spans="1:11" ht="25.5" x14ac:dyDescent="0.25">
      <c r="A23" s="21" t="s">
        <v>5</v>
      </c>
      <c r="B23" s="20" t="s">
        <v>6</v>
      </c>
      <c r="C23" s="20" t="s">
        <v>9</v>
      </c>
      <c r="D23" s="20" t="s">
        <v>135</v>
      </c>
      <c r="E23" s="21" t="s">
        <v>131</v>
      </c>
      <c r="F23" s="21" t="s">
        <v>136</v>
      </c>
      <c r="G23" s="21" t="s">
        <v>127</v>
      </c>
      <c r="H23" s="21" t="s">
        <v>137</v>
      </c>
    </row>
    <row r="24" spans="1:11" x14ac:dyDescent="0.25">
      <c r="A24" s="38"/>
      <c r="B24" s="39"/>
      <c r="C24" s="37" t="s">
        <v>1</v>
      </c>
      <c r="D24" s="111">
        <f>D25+D31</f>
        <v>683263.76</v>
      </c>
      <c r="E24" s="85">
        <f>E25+E31+E33</f>
        <v>834577.68</v>
      </c>
      <c r="F24" s="85">
        <f>F25+F31</f>
        <v>862143.54999999993</v>
      </c>
      <c r="G24" s="64">
        <f t="shared" ref="G24:H24" si="3">G25+G31</f>
        <v>862143</v>
      </c>
      <c r="H24" s="64">
        <f t="shared" si="3"/>
        <v>862143</v>
      </c>
    </row>
    <row r="25" spans="1:11" ht="15.75" customHeight="1" x14ac:dyDescent="0.25">
      <c r="A25" s="11">
        <v>3</v>
      </c>
      <c r="B25" s="11"/>
      <c r="C25" s="11" t="s">
        <v>10</v>
      </c>
      <c r="D25" s="8">
        <f>SUM(D26:D30)</f>
        <v>676543.46</v>
      </c>
      <c r="E25" s="65">
        <f>E26+E27+E28</f>
        <v>817977.28</v>
      </c>
      <c r="F25" s="65">
        <f>F26+F27+F28+F30+F29</f>
        <v>843226.71</v>
      </c>
      <c r="G25" s="65">
        <f>G26+G27+G28+G30+G29</f>
        <v>843226</v>
      </c>
      <c r="H25" s="65">
        <f>H26+H27+H28+H30+H29</f>
        <v>843226</v>
      </c>
      <c r="J25" s="62"/>
      <c r="K25" s="62"/>
    </row>
    <row r="26" spans="1:11" ht="15.75" customHeight="1" x14ac:dyDescent="0.25">
      <c r="A26" s="11"/>
      <c r="B26" s="16">
        <v>31</v>
      </c>
      <c r="C26" s="16" t="s">
        <v>11</v>
      </c>
      <c r="D26" s="8">
        <v>598457.51</v>
      </c>
      <c r="E26" s="9">
        <v>720530</v>
      </c>
      <c r="F26" s="9">
        <v>724641.44</v>
      </c>
      <c r="G26" s="9">
        <v>724641</v>
      </c>
      <c r="H26" s="9">
        <v>724641</v>
      </c>
      <c r="J26" s="62"/>
    </row>
    <row r="27" spans="1:11" x14ac:dyDescent="0.25">
      <c r="A27" s="12"/>
      <c r="B27" s="12">
        <v>32</v>
      </c>
      <c r="C27" s="12" t="s">
        <v>21</v>
      </c>
      <c r="D27" s="8">
        <v>78084.100000000006</v>
      </c>
      <c r="E27" s="9">
        <v>97134.01</v>
      </c>
      <c r="F27" s="9">
        <v>112072</v>
      </c>
      <c r="G27" s="9">
        <v>112072</v>
      </c>
      <c r="H27" s="9">
        <v>112072</v>
      </c>
    </row>
    <row r="28" spans="1:11" x14ac:dyDescent="0.25">
      <c r="A28" s="12"/>
      <c r="B28" s="12">
        <v>34</v>
      </c>
      <c r="C28" s="12" t="s">
        <v>64</v>
      </c>
      <c r="D28" s="8">
        <v>1.85</v>
      </c>
      <c r="E28" s="9">
        <v>313.27</v>
      </c>
      <c r="F28" s="9">
        <v>313.27</v>
      </c>
      <c r="G28" s="9">
        <v>313</v>
      </c>
      <c r="H28" s="9">
        <v>313</v>
      </c>
    </row>
    <row r="29" spans="1:11" x14ac:dyDescent="0.25">
      <c r="A29" s="12"/>
      <c r="B29" s="12">
        <v>37</v>
      </c>
      <c r="C29" s="12" t="s">
        <v>139</v>
      </c>
      <c r="D29" s="8">
        <v>0</v>
      </c>
      <c r="E29" s="9">
        <v>0</v>
      </c>
      <c r="F29" s="9">
        <v>6000</v>
      </c>
      <c r="G29" s="9">
        <v>6000</v>
      </c>
      <c r="H29" s="9">
        <v>6000</v>
      </c>
    </row>
    <row r="30" spans="1:11" x14ac:dyDescent="0.25">
      <c r="A30" s="12"/>
      <c r="B30" s="12">
        <v>38</v>
      </c>
      <c r="C30" s="12" t="s">
        <v>129</v>
      </c>
      <c r="D30" s="8">
        <v>0</v>
      </c>
      <c r="E30" s="9"/>
      <c r="F30" s="9">
        <v>200</v>
      </c>
      <c r="G30" s="9">
        <v>200</v>
      </c>
      <c r="H30" s="9">
        <v>200</v>
      </c>
      <c r="J30" s="62"/>
    </row>
    <row r="31" spans="1:11" ht="25.5" x14ac:dyDescent="0.25">
      <c r="A31" s="14">
        <v>4</v>
      </c>
      <c r="B31" s="15"/>
      <c r="C31" s="26" t="s">
        <v>12</v>
      </c>
      <c r="D31" s="8">
        <f>D32</f>
        <v>6720.3</v>
      </c>
      <c r="E31" s="65">
        <f>E32</f>
        <v>16600.400000000001</v>
      </c>
      <c r="F31" s="65">
        <f>F32</f>
        <v>18916.84</v>
      </c>
      <c r="G31" s="65">
        <f t="shared" ref="G31:H31" si="4">G32</f>
        <v>18917</v>
      </c>
      <c r="H31" s="65">
        <f t="shared" si="4"/>
        <v>18917</v>
      </c>
    </row>
    <row r="32" spans="1:11" ht="38.25" x14ac:dyDescent="0.25">
      <c r="A32" s="16"/>
      <c r="B32" s="16">
        <v>42</v>
      </c>
      <c r="C32" s="27" t="s">
        <v>29</v>
      </c>
      <c r="D32" s="8">
        <v>6720.3</v>
      </c>
      <c r="E32" s="9">
        <v>16600.400000000001</v>
      </c>
      <c r="F32" s="9">
        <v>18916.84</v>
      </c>
      <c r="G32" s="9">
        <v>18917</v>
      </c>
      <c r="H32" s="9">
        <v>18917</v>
      </c>
    </row>
    <row r="33" spans="1:8" x14ac:dyDescent="0.25">
      <c r="A33" s="76"/>
      <c r="B33" s="76"/>
      <c r="C33" s="76" t="s">
        <v>125</v>
      </c>
      <c r="D33" s="76"/>
      <c r="E33" s="9">
        <v>0</v>
      </c>
      <c r="F33" s="76"/>
      <c r="G33" s="76"/>
      <c r="H33" s="76"/>
    </row>
    <row r="34" spans="1:8" x14ac:dyDescent="0.25">
      <c r="D34" s="62"/>
    </row>
  </sheetData>
  <mergeCells count="5">
    <mergeCell ref="A21:H21"/>
    <mergeCell ref="A1:H1"/>
    <mergeCell ref="A3:H3"/>
    <mergeCell ref="A5:H5"/>
    <mergeCell ref="A7:H7"/>
  </mergeCells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61"/>
  <sheetViews>
    <sheetView workbookViewId="0">
      <selection activeCell="C10" sqref="C10"/>
    </sheetView>
  </sheetViews>
  <sheetFormatPr defaultRowHeight="15" x14ac:dyDescent="0.25"/>
  <cols>
    <col min="1" max="1" width="25.28515625" customWidth="1"/>
    <col min="2" max="6" width="25.28515625" style="124" customWidth="1"/>
    <col min="8" max="8" width="10.140625" bestFit="1" customWidth="1"/>
  </cols>
  <sheetData>
    <row r="1" spans="1:6" ht="42" customHeight="1" x14ac:dyDescent="0.25">
      <c r="A1" s="157" t="s">
        <v>134</v>
      </c>
      <c r="B1" s="157"/>
      <c r="C1" s="157"/>
      <c r="D1" s="157"/>
      <c r="E1" s="157"/>
      <c r="F1" s="157"/>
    </row>
    <row r="2" spans="1:6" ht="18" customHeight="1" x14ac:dyDescent="0.25">
      <c r="A2" s="25"/>
      <c r="B2" s="113"/>
      <c r="C2" s="113"/>
      <c r="D2" s="113"/>
      <c r="E2" s="113"/>
      <c r="F2" s="113"/>
    </row>
    <row r="3" spans="1:6" ht="15.75" customHeight="1" x14ac:dyDescent="0.25">
      <c r="A3" s="157" t="s">
        <v>18</v>
      </c>
      <c r="B3" s="157"/>
      <c r="C3" s="157"/>
      <c r="D3" s="157"/>
      <c r="E3" s="157"/>
      <c r="F3" s="157"/>
    </row>
    <row r="4" spans="1:6" ht="18" x14ac:dyDescent="0.25">
      <c r="B4" s="113"/>
      <c r="C4" s="113"/>
      <c r="D4" s="113"/>
      <c r="E4" s="135"/>
      <c r="F4" s="135"/>
    </row>
    <row r="5" spans="1:6" ht="18" customHeight="1" x14ac:dyDescent="0.25">
      <c r="A5" s="157" t="s">
        <v>4</v>
      </c>
      <c r="B5" s="157"/>
      <c r="C5" s="157"/>
      <c r="D5" s="157"/>
      <c r="E5" s="157"/>
      <c r="F5" s="157"/>
    </row>
    <row r="6" spans="1:6" ht="18" x14ac:dyDescent="0.25">
      <c r="A6" s="25"/>
      <c r="B6" s="113"/>
      <c r="C6" s="113"/>
      <c r="D6" s="113"/>
      <c r="E6" s="135"/>
      <c r="F6" s="135"/>
    </row>
    <row r="7" spans="1:6" ht="15.75" customHeight="1" x14ac:dyDescent="0.25">
      <c r="A7" s="157" t="s">
        <v>40</v>
      </c>
      <c r="B7" s="157"/>
      <c r="C7" s="157"/>
      <c r="D7" s="157"/>
      <c r="E7" s="157"/>
      <c r="F7" s="157"/>
    </row>
    <row r="8" spans="1:6" ht="18" x14ac:dyDescent="0.25">
      <c r="A8" s="25"/>
      <c r="B8" s="113"/>
      <c r="C8" s="113"/>
      <c r="D8" s="113"/>
      <c r="E8" s="135"/>
      <c r="F8" s="135"/>
    </row>
    <row r="9" spans="1:6" ht="25.5" x14ac:dyDescent="0.25">
      <c r="A9" s="21" t="s">
        <v>42</v>
      </c>
      <c r="B9" s="114" t="s">
        <v>135</v>
      </c>
      <c r="C9" s="125" t="s">
        <v>131</v>
      </c>
      <c r="D9" s="133" t="s">
        <v>136</v>
      </c>
      <c r="E9" s="125" t="s">
        <v>127</v>
      </c>
      <c r="F9" s="125" t="s">
        <v>137</v>
      </c>
    </row>
    <row r="10" spans="1:6" x14ac:dyDescent="0.25">
      <c r="A10" s="40" t="s">
        <v>0</v>
      </c>
      <c r="B10" s="115">
        <f>B11+B13+B18+B21+B24+B28</f>
        <v>680045.0199999999</v>
      </c>
      <c r="C10" s="115">
        <v>834578.58</v>
      </c>
      <c r="D10" s="126">
        <f t="shared" ref="D10:F10" si="0">D11+D13+D18+D21+D24+D28+D29</f>
        <v>862143.16</v>
      </c>
      <c r="E10" s="126">
        <f t="shared" si="0"/>
        <v>862143.13</v>
      </c>
      <c r="F10" s="126">
        <f t="shared" si="0"/>
        <v>862143.13</v>
      </c>
    </row>
    <row r="11" spans="1:6" ht="25.5" x14ac:dyDescent="0.25">
      <c r="A11" s="26" t="s">
        <v>74</v>
      </c>
      <c r="B11" s="116">
        <f>B12</f>
        <v>27245.14</v>
      </c>
      <c r="C11" s="127">
        <f t="shared" ref="C11:F11" si="1">C12</f>
        <v>21610.13</v>
      </c>
      <c r="D11" s="127">
        <f t="shared" si="1"/>
        <v>21610.13</v>
      </c>
      <c r="E11" s="127">
        <f t="shared" si="1"/>
        <v>21610.13</v>
      </c>
      <c r="F11" s="127">
        <f t="shared" si="1"/>
        <v>21610.13</v>
      </c>
    </row>
    <row r="12" spans="1:6" x14ac:dyDescent="0.25">
      <c r="A12" s="13" t="s">
        <v>44</v>
      </c>
      <c r="B12" s="117">
        <v>27245.14</v>
      </c>
      <c r="C12" s="128">
        <v>21610.13</v>
      </c>
      <c r="D12" s="128">
        <v>21610.13</v>
      </c>
      <c r="E12" s="128">
        <v>21610.13</v>
      </c>
      <c r="F12" s="128">
        <v>21610.13</v>
      </c>
    </row>
    <row r="13" spans="1:6" x14ac:dyDescent="0.25">
      <c r="A13" s="68" t="s">
        <v>75</v>
      </c>
      <c r="B13" s="118">
        <f>B14+B15+B17</f>
        <v>889</v>
      </c>
      <c r="C13" s="129">
        <f t="shared" ref="C13" si="2">C14+C15+C17</f>
        <v>3587.3</v>
      </c>
      <c r="D13" s="129">
        <v>3364.64</v>
      </c>
      <c r="E13" s="129">
        <f t="shared" ref="E13" si="3">E14+E15+E17</f>
        <v>3364.61</v>
      </c>
      <c r="F13" s="129">
        <f t="shared" ref="F13" si="4">F14+F15+F17</f>
        <v>3364.61</v>
      </c>
    </row>
    <row r="14" spans="1:6" x14ac:dyDescent="0.25">
      <c r="A14" s="69" t="s">
        <v>76</v>
      </c>
      <c r="B14" s="117">
        <v>889</v>
      </c>
      <c r="C14" s="128">
        <v>3587.3</v>
      </c>
      <c r="D14" s="128">
        <v>3364.61</v>
      </c>
      <c r="E14" s="128">
        <v>3364.61</v>
      </c>
      <c r="F14" s="128">
        <v>3364.61</v>
      </c>
    </row>
    <row r="15" spans="1:6" ht="24.75" customHeight="1" x14ac:dyDescent="0.25">
      <c r="A15" s="70" t="s">
        <v>77</v>
      </c>
      <c r="B15" s="117">
        <v>0</v>
      </c>
      <c r="C15" s="128">
        <v>0</v>
      </c>
      <c r="D15" s="128">
        <v>0</v>
      </c>
      <c r="E15" s="128">
        <v>0</v>
      </c>
      <c r="F15" s="128">
        <v>0</v>
      </c>
    </row>
    <row r="16" spans="1:6" hidden="1" x14ac:dyDescent="0.25">
      <c r="A16" s="12" t="s">
        <v>78</v>
      </c>
      <c r="B16" s="117"/>
      <c r="C16" s="128"/>
      <c r="D16" s="128"/>
      <c r="E16" s="128"/>
      <c r="F16" s="128"/>
    </row>
    <row r="17" spans="1:6" x14ac:dyDescent="0.25">
      <c r="A17" s="17" t="s">
        <v>65</v>
      </c>
      <c r="B17" s="119"/>
      <c r="C17" s="128">
        <v>0</v>
      </c>
      <c r="D17" s="128">
        <v>0</v>
      </c>
      <c r="E17" s="128">
        <v>0</v>
      </c>
      <c r="F17" s="128">
        <v>0</v>
      </c>
    </row>
    <row r="18" spans="1:6" ht="25.5" x14ac:dyDescent="0.25">
      <c r="A18" s="11" t="s">
        <v>87</v>
      </c>
      <c r="B18" s="120">
        <f>B20</f>
        <v>991.61</v>
      </c>
      <c r="C18" s="120">
        <v>4243.07</v>
      </c>
      <c r="D18" s="130">
        <f t="shared" ref="D18:F18" si="5">D20</f>
        <v>5864.01</v>
      </c>
      <c r="E18" s="130">
        <f t="shared" si="5"/>
        <v>5864.01</v>
      </c>
      <c r="F18" s="130">
        <f t="shared" si="5"/>
        <v>5864.01</v>
      </c>
    </row>
    <row r="19" spans="1:6" x14ac:dyDescent="0.25">
      <c r="A19" s="16" t="s">
        <v>65</v>
      </c>
      <c r="B19" s="120"/>
      <c r="C19" s="128">
        <v>0</v>
      </c>
      <c r="D19" s="128">
        <v>0</v>
      </c>
      <c r="E19" s="128"/>
      <c r="F19" s="128"/>
    </row>
    <row r="20" spans="1:6" ht="25.5" x14ac:dyDescent="0.25">
      <c r="A20" s="18" t="s">
        <v>79</v>
      </c>
      <c r="B20" s="119">
        <v>991.61</v>
      </c>
      <c r="C20" s="128">
        <v>9350.7800000000007</v>
      </c>
      <c r="D20" s="128">
        <v>5864.01</v>
      </c>
      <c r="E20" s="128">
        <v>5864.01</v>
      </c>
      <c r="F20" s="128">
        <v>5864.01</v>
      </c>
    </row>
    <row r="21" spans="1:6" x14ac:dyDescent="0.25">
      <c r="A21" s="40" t="s">
        <v>80</v>
      </c>
      <c r="B21" s="120">
        <f>B22+B23</f>
        <v>641625.06999999995</v>
      </c>
      <c r="C21" s="130">
        <f t="shared" ref="C21:D21" si="6">C22+C23</f>
        <v>804045.38</v>
      </c>
      <c r="D21" s="130">
        <f t="shared" si="6"/>
        <v>827874.38</v>
      </c>
      <c r="E21" s="130">
        <f t="shared" ref="E21" si="7">E22+E23</f>
        <v>827874.38</v>
      </c>
      <c r="F21" s="130">
        <f t="shared" ref="F21" si="8">F22+F23</f>
        <v>827874.38</v>
      </c>
    </row>
    <row r="22" spans="1:6" ht="25.5" x14ac:dyDescent="0.25">
      <c r="A22" s="18" t="s">
        <v>81</v>
      </c>
      <c r="B22" s="117">
        <v>641625.06999999995</v>
      </c>
      <c r="C22" s="128">
        <v>804045.38</v>
      </c>
      <c r="D22" s="128">
        <v>827874.38</v>
      </c>
      <c r="E22" s="128">
        <v>827874.38</v>
      </c>
      <c r="F22" s="128">
        <v>827874.38</v>
      </c>
    </row>
    <row r="23" spans="1:6" x14ac:dyDescent="0.25">
      <c r="A23" s="71" t="s">
        <v>65</v>
      </c>
      <c r="B23" s="117"/>
      <c r="C23" s="128"/>
      <c r="D23" s="128">
        <v>0</v>
      </c>
      <c r="E23" s="128">
        <v>0</v>
      </c>
      <c r="F23" s="128">
        <v>0</v>
      </c>
    </row>
    <row r="24" spans="1:6" x14ac:dyDescent="0.25">
      <c r="A24" s="13" t="s">
        <v>82</v>
      </c>
      <c r="B24" s="118">
        <f>B25</f>
        <v>9246.2000000000007</v>
      </c>
      <c r="C24" s="129">
        <f t="shared" ref="C24:F24" si="9">C25</f>
        <v>3360</v>
      </c>
      <c r="D24" s="129">
        <f t="shared" si="9"/>
        <v>3360</v>
      </c>
      <c r="E24" s="129">
        <f t="shared" si="9"/>
        <v>3360</v>
      </c>
      <c r="F24" s="129">
        <f t="shared" si="9"/>
        <v>3360</v>
      </c>
    </row>
    <row r="25" spans="1:6" x14ac:dyDescent="0.25">
      <c r="A25" s="13" t="s">
        <v>126</v>
      </c>
      <c r="B25" s="117">
        <v>9246.2000000000007</v>
      </c>
      <c r="C25" s="128">
        <v>3360</v>
      </c>
      <c r="D25" s="128">
        <v>3360</v>
      </c>
      <c r="E25" s="128">
        <v>3360</v>
      </c>
      <c r="F25" s="128">
        <v>3360</v>
      </c>
    </row>
    <row r="26" spans="1:6" s="73" customFormat="1" ht="38.25" x14ac:dyDescent="0.25">
      <c r="A26" s="72" t="s">
        <v>83</v>
      </c>
      <c r="B26" s="118">
        <f>B27</f>
        <v>0</v>
      </c>
      <c r="C26" s="129">
        <f t="shared" ref="C26:F26" si="10">C27</f>
        <v>0</v>
      </c>
      <c r="D26" s="129">
        <f t="shared" si="10"/>
        <v>0</v>
      </c>
      <c r="E26" s="129">
        <f t="shared" si="10"/>
        <v>0</v>
      </c>
      <c r="F26" s="129">
        <f t="shared" si="10"/>
        <v>0</v>
      </c>
    </row>
    <row r="27" spans="1:6" s="73" customFormat="1" x14ac:dyDescent="0.25">
      <c r="A27" s="74"/>
      <c r="B27" s="118"/>
      <c r="C27" s="128">
        <v>0</v>
      </c>
      <c r="D27" s="128"/>
      <c r="E27" s="128"/>
      <c r="F27" s="136"/>
    </row>
    <row r="28" spans="1:6" s="73" customFormat="1" x14ac:dyDescent="0.25">
      <c r="A28" s="75" t="s">
        <v>84</v>
      </c>
      <c r="B28" s="118">
        <v>48</v>
      </c>
      <c r="C28" s="129">
        <v>70</v>
      </c>
      <c r="D28" s="129">
        <v>70</v>
      </c>
      <c r="E28" s="129">
        <v>70</v>
      </c>
      <c r="F28" s="129">
        <v>70</v>
      </c>
    </row>
    <row r="29" spans="1:6" x14ac:dyDescent="0.25">
      <c r="A29" s="76"/>
      <c r="B29" s="121"/>
      <c r="C29" s="131"/>
      <c r="D29" s="131">
        <v>0</v>
      </c>
      <c r="E29" s="131"/>
      <c r="F29" s="131"/>
    </row>
    <row r="31" spans="1:6" ht="15.75" customHeight="1" x14ac:dyDescent="0.25">
      <c r="A31" s="157" t="s">
        <v>41</v>
      </c>
      <c r="B31" s="157"/>
      <c r="C31" s="157"/>
      <c r="D31" s="157"/>
      <c r="E31" s="157"/>
      <c r="F31" s="157"/>
    </row>
    <row r="32" spans="1:6" ht="18" x14ac:dyDescent="0.25">
      <c r="A32" s="25"/>
      <c r="B32" s="113"/>
      <c r="C32" s="113"/>
      <c r="D32" s="113"/>
      <c r="E32" s="135"/>
      <c r="F32" s="135"/>
    </row>
    <row r="33" spans="1:9" ht="25.5" x14ac:dyDescent="0.25">
      <c r="A33" s="21" t="s">
        <v>42</v>
      </c>
      <c r="B33" s="114" t="s">
        <v>135</v>
      </c>
      <c r="C33" s="125" t="s">
        <v>131</v>
      </c>
      <c r="D33" s="125" t="s">
        <v>136</v>
      </c>
      <c r="E33" s="125" t="s">
        <v>127</v>
      </c>
      <c r="F33" s="125" t="s">
        <v>137</v>
      </c>
    </row>
    <row r="34" spans="1:9" x14ac:dyDescent="0.25">
      <c r="A34" s="40" t="s">
        <v>1</v>
      </c>
      <c r="B34" s="115">
        <v>683311.76</v>
      </c>
      <c r="C34" s="115">
        <v>834578.58</v>
      </c>
      <c r="D34" s="115">
        <f>D35+D40+D43+D46+D53+D56+D61+D60</f>
        <v>862143.13000000012</v>
      </c>
      <c r="E34" s="115">
        <f>E35+E40+E43+E46+E53+E56+E61+E60</f>
        <v>862143.13000000012</v>
      </c>
      <c r="F34" s="115">
        <f>F35+F40+F43+F46+F53+F56+F61+F60</f>
        <v>862143.13000000012</v>
      </c>
    </row>
    <row r="35" spans="1:9" ht="15.75" customHeight="1" x14ac:dyDescent="0.25">
      <c r="A35" s="26" t="s">
        <v>43</v>
      </c>
      <c r="B35" s="120">
        <f>B36+B37+B38+B39</f>
        <v>26965.65</v>
      </c>
      <c r="C35" s="130">
        <f t="shared" ref="C35:F35" si="11">C36+C37+C38+C39</f>
        <v>21610.13</v>
      </c>
      <c r="D35" s="130">
        <f t="shared" si="11"/>
        <v>21610.13</v>
      </c>
      <c r="E35" s="130">
        <f t="shared" si="11"/>
        <v>21610.13</v>
      </c>
      <c r="F35" s="130">
        <f t="shared" si="11"/>
        <v>21610.13</v>
      </c>
      <c r="I35" s="62"/>
    </row>
    <row r="36" spans="1:9" x14ac:dyDescent="0.25">
      <c r="A36" s="13">
        <v>31</v>
      </c>
      <c r="B36" s="119">
        <v>530.9</v>
      </c>
      <c r="C36" s="128">
        <v>371.83</v>
      </c>
      <c r="D36" s="128">
        <v>530.9</v>
      </c>
      <c r="E36" s="128">
        <v>530.9</v>
      </c>
      <c r="F36" s="128">
        <v>530.9</v>
      </c>
    </row>
    <row r="37" spans="1:9" x14ac:dyDescent="0.25">
      <c r="A37" s="13">
        <v>32</v>
      </c>
      <c r="B37" s="119">
        <v>26432.9</v>
      </c>
      <c r="C37" s="128">
        <v>21236.45</v>
      </c>
      <c r="D37" s="128">
        <v>21065.96</v>
      </c>
      <c r="E37" s="128">
        <v>21065.96</v>
      </c>
      <c r="F37" s="128">
        <v>21065.96</v>
      </c>
    </row>
    <row r="38" spans="1:9" x14ac:dyDescent="0.25">
      <c r="A38" s="13">
        <v>34</v>
      </c>
      <c r="B38" s="119">
        <v>1.85</v>
      </c>
      <c r="C38" s="128">
        <v>1.85</v>
      </c>
      <c r="D38" s="128">
        <v>13.27</v>
      </c>
      <c r="E38" s="128">
        <v>13.27</v>
      </c>
      <c r="F38" s="128">
        <v>13.27</v>
      </c>
      <c r="H38" s="62"/>
    </row>
    <row r="39" spans="1:9" x14ac:dyDescent="0.25">
      <c r="A39" s="12">
        <v>37</v>
      </c>
      <c r="B39" s="120">
        <v>0</v>
      </c>
      <c r="C39" s="128">
        <v>0</v>
      </c>
      <c r="D39" s="128">
        <v>0</v>
      </c>
      <c r="E39" s="128">
        <v>0</v>
      </c>
      <c r="F39" s="128">
        <v>0</v>
      </c>
    </row>
    <row r="40" spans="1:9" x14ac:dyDescent="0.25">
      <c r="A40" s="26" t="s">
        <v>85</v>
      </c>
      <c r="B40" s="120">
        <f>B41+B42</f>
        <v>1060.1300000000001</v>
      </c>
      <c r="C40" s="130">
        <f t="shared" ref="C40:F40" si="12">C41+C42</f>
        <v>3587.3</v>
      </c>
      <c r="D40" s="130">
        <f t="shared" si="12"/>
        <v>3364.61</v>
      </c>
      <c r="E40" s="130">
        <f t="shared" si="12"/>
        <v>3364.61</v>
      </c>
      <c r="F40" s="130">
        <f t="shared" si="12"/>
        <v>3364.61</v>
      </c>
    </row>
    <row r="41" spans="1:9" x14ac:dyDescent="0.25">
      <c r="A41" s="13">
        <v>32</v>
      </c>
      <c r="B41" s="119">
        <v>935.13</v>
      </c>
      <c r="C41" s="128">
        <v>2128.14</v>
      </c>
      <c r="D41" s="128">
        <v>2038.17</v>
      </c>
      <c r="E41" s="128">
        <v>2038.17</v>
      </c>
      <c r="F41" s="128">
        <v>2038.17</v>
      </c>
    </row>
    <row r="42" spans="1:9" x14ac:dyDescent="0.25">
      <c r="A42" s="69">
        <v>42</v>
      </c>
      <c r="B42" s="122">
        <v>125</v>
      </c>
      <c r="C42" s="131">
        <v>1459.16</v>
      </c>
      <c r="D42" s="134">
        <v>1326.44</v>
      </c>
      <c r="E42" s="134">
        <v>1326.44</v>
      </c>
      <c r="F42" s="134">
        <v>1326.44</v>
      </c>
    </row>
    <row r="43" spans="1:9" ht="26.25" x14ac:dyDescent="0.25">
      <c r="A43" s="77" t="s">
        <v>124</v>
      </c>
      <c r="B43" s="121">
        <f>B44+B45</f>
        <v>1225.0999999999999</v>
      </c>
      <c r="C43" s="132">
        <f t="shared" ref="C43:F43" si="13">C44+C45</f>
        <v>4243.07</v>
      </c>
      <c r="D43" s="132">
        <f t="shared" si="13"/>
        <v>5864.01</v>
      </c>
      <c r="E43" s="132">
        <f t="shared" si="13"/>
        <v>5864.01</v>
      </c>
      <c r="F43" s="132">
        <f t="shared" si="13"/>
        <v>5864.01</v>
      </c>
    </row>
    <row r="44" spans="1:9" x14ac:dyDescent="0.25">
      <c r="A44" s="78">
        <v>32</v>
      </c>
      <c r="B44" s="122">
        <v>1225.0999999999999</v>
      </c>
      <c r="C44" s="131">
        <v>2792.67</v>
      </c>
      <c r="D44" s="131">
        <v>4413.6099999999997</v>
      </c>
      <c r="E44" s="131">
        <v>4413.6099999999997</v>
      </c>
      <c r="F44" s="131">
        <v>4413.6099999999997</v>
      </c>
      <c r="H44" s="62"/>
    </row>
    <row r="45" spans="1:9" x14ac:dyDescent="0.25">
      <c r="A45" s="78">
        <v>42</v>
      </c>
      <c r="B45" s="122">
        <v>0</v>
      </c>
      <c r="C45" s="131">
        <v>1450.4</v>
      </c>
      <c r="D45" s="131">
        <v>1450.4</v>
      </c>
      <c r="E45" s="131">
        <v>1450.4</v>
      </c>
      <c r="F45" s="131">
        <v>1450.4</v>
      </c>
    </row>
    <row r="46" spans="1:9" x14ac:dyDescent="0.25">
      <c r="A46" s="79" t="s">
        <v>80</v>
      </c>
      <c r="B46" s="121">
        <v>527474</v>
      </c>
      <c r="C46" s="132">
        <v>804045.38</v>
      </c>
      <c r="D46" s="132">
        <f>D47+D48+D49+D51+D52+D50+D59</f>
        <v>827874.38000000012</v>
      </c>
      <c r="E46" s="132">
        <f>E47+E48+E49+E51+E52+E50+E59</f>
        <v>827874.38000000012</v>
      </c>
      <c r="F46" s="132">
        <f>F47+F48+F49+F51+F52+F50+F58</f>
        <v>827874.38000000012</v>
      </c>
      <c r="H46" s="124"/>
    </row>
    <row r="47" spans="1:9" x14ac:dyDescent="0.25">
      <c r="A47" s="80">
        <v>31</v>
      </c>
      <c r="B47" s="123">
        <v>597926.61</v>
      </c>
      <c r="C47" s="131">
        <f>769040.65-C59</f>
        <v>729550.97</v>
      </c>
      <c r="D47" s="131">
        <v>724110.54</v>
      </c>
      <c r="E47" s="131">
        <v>724110.54</v>
      </c>
      <c r="F47" s="131">
        <v>724110.54</v>
      </c>
    </row>
    <row r="48" spans="1:9" x14ac:dyDescent="0.25">
      <c r="A48" s="80">
        <v>32</v>
      </c>
      <c r="B48" s="122">
        <v>24623.84</v>
      </c>
      <c r="C48" s="131">
        <v>29855.7</v>
      </c>
      <c r="D48" s="131">
        <v>41774.160000000003</v>
      </c>
      <c r="E48" s="131">
        <v>41774.160000000003</v>
      </c>
      <c r="F48" s="131">
        <v>41774.160000000003</v>
      </c>
    </row>
    <row r="49" spans="1:9" x14ac:dyDescent="0.25">
      <c r="A49" s="80">
        <v>34</v>
      </c>
      <c r="B49" s="122">
        <v>0</v>
      </c>
      <c r="C49" s="131">
        <v>300</v>
      </c>
      <c r="D49" s="131">
        <v>300</v>
      </c>
      <c r="E49" s="131">
        <v>300</v>
      </c>
      <c r="F49" s="131">
        <v>300</v>
      </c>
    </row>
    <row r="50" spans="1:9" x14ac:dyDescent="0.25">
      <c r="A50" s="80">
        <v>37</v>
      </c>
      <c r="B50" s="122">
        <v>0</v>
      </c>
      <c r="C50" s="131">
        <v>0</v>
      </c>
      <c r="D50" s="131">
        <v>6000</v>
      </c>
      <c r="E50" s="131">
        <v>6000</v>
      </c>
      <c r="F50" s="131">
        <v>6000</v>
      </c>
    </row>
    <row r="51" spans="1:9" x14ac:dyDescent="0.25">
      <c r="A51" s="80">
        <v>38</v>
      </c>
      <c r="B51" s="122">
        <v>0</v>
      </c>
      <c r="C51" s="131">
        <v>0</v>
      </c>
      <c r="D51" s="131">
        <v>200</v>
      </c>
      <c r="E51" s="131">
        <v>200</v>
      </c>
      <c r="F51" s="131">
        <v>200</v>
      </c>
    </row>
    <row r="52" spans="1:9" x14ac:dyDescent="0.25">
      <c r="A52" s="80">
        <v>42</v>
      </c>
      <c r="B52" s="122">
        <v>6595.3</v>
      </c>
      <c r="C52" s="131">
        <v>22798.11</v>
      </c>
      <c r="D52" s="131">
        <v>16000</v>
      </c>
      <c r="E52" s="131">
        <v>16000</v>
      </c>
      <c r="F52" s="131">
        <v>16000</v>
      </c>
      <c r="I52" s="62"/>
    </row>
    <row r="53" spans="1:9" x14ac:dyDescent="0.25">
      <c r="A53" s="81" t="s">
        <v>86</v>
      </c>
      <c r="B53" s="121">
        <f>B54+B55</f>
        <v>1353.75</v>
      </c>
      <c r="C53" s="132">
        <f t="shared" ref="C53:F53" si="14">C54+C55</f>
        <v>3360</v>
      </c>
      <c r="D53" s="132">
        <f t="shared" si="14"/>
        <v>3360</v>
      </c>
      <c r="E53" s="132">
        <f t="shared" si="14"/>
        <v>3360</v>
      </c>
      <c r="F53" s="132">
        <f t="shared" si="14"/>
        <v>3360</v>
      </c>
    </row>
    <row r="54" spans="1:9" x14ac:dyDescent="0.25">
      <c r="A54" s="80">
        <v>32</v>
      </c>
      <c r="B54" s="122">
        <v>1353.75</v>
      </c>
      <c r="C54" s="131">
        <v>3360</v>
      </c>
      <c r="D54" s="131">
        <v>3360</v>
      </c>
      <c r="E54" s="131">
        <v>3360</v>
      </c>
      <c r="F54" s="131">
        <v>3360</v>
      </c>
    </row>
    <row r="55" spans="1:9" x14ac:dyDescent="0.25">
      <c r="A55" s="80">
        <v>42</v>
      </c>
      <c r="B55" s="122">
        <v>0</v>
      </c>
      <c r="C55" s="131">
        <v>0</v>
      </c>
      <c r="D55" s="131">
        <v>0</v>
      </c>
      <c r="E55" s="131">
        <v>0</v>
      </c>
      <c r="F55" s="131">
        <v>0</v>
      </c>
    </row>
    <row r="56" spans="1:9" x14ac:dyDescent="0.25">
      <c r="A56" s="81" t="s">
        <v>88</v>
      </c>
      <c r="B56" s="121">
        <f>B57</f>
        <v>0</v>
      </c>
      <c r="C56" s="132">
        <f t="shared" ref="C56:F56" si="15">C57</f>
        <v>70</v>
      </c>
      <c r="D56" s="132">
        <f t="shared" si="15"/>
        <v>70</v>
      </c>
      <c r="E56" s="132">
        <f t="shared" si="15"/>
        <v>70</v>
      </c>
      <c r="F56" s="132">
        <f t="shared" si="15"/>
        <v>70</v>
      </c>
    </row>
    <row r="57" spans="1:9" x14ac:dyDescent="0.25">
      <c r="A57" s="82"/>
      <c r="B57" s="122">
        <v>0</v>
      </c>
      <c r="C57" s="131">
        <v>70</v>
      </c>
      <c r="D57" s="131">
        <v>70</v>
      </c>
      <c r="E57" s="131">
        <v>70</v>
      </c>
      <c r="F57" s="131">
        <v>70</v>
      </c>
    </row>
    <row r="58" spans="1:9" x14ac:dyDescent="0.25">
      <c r="A58" s="81" t="s">
        <v>89</v>
      </c>
      <c r="B58" s="122">
        <v>21745</v>
      </c>
      <c r="C58" s="132">
        <f>C59</f>
        <v>39489.68</v>
      </c>
      <c r="D58" s="132">
        <f>D59</f>
        <v>39489.68</v>
      </c>
      <c r="E58" s="132">
        <f t="shared" ref="E58:F58" si="16">E59</f>
        <v>39489.68</v>
      </c>
      <c r="F58" s="132">
        <f t="shared" si="16"/>
        <v>39489.68</v>
      </c>
    </row>
    <row r="59" spans="1:9" x14ac:dyDescent="0.25">
      <c r="A59" s="80">
        <v>32</v>
      </c>
      <c r="B59" s="122">
        <v>23513.38</v>
      </c>
      <c r="C59" s="131">
        <v>39489.68</v>
      </c>
      <c r="D59" s="131">
        <v>39489.68</v>
      </c>
      <c r="E59" s="131">
        <v>39489.68</v>
      </c>
      <c r="F59" s="131">
        <v>39489.68</v>
      </c>
    </row>
    <row r="60" spans="1:9" ht="30" x14ac:dyDescent="0.25">
      <c r="A60" s="83" t="s">
        <v>90</v>
      </c>
      <c r="B60" s="121">
        <v>0</v>
      </c>
      <c r="C60" s="132">
        <v>0</v>
      </c>
      <c r="D60" s="132">
        <v>0</v>
      </c>
      <c r="E60" s="132">
        <v>0</v>
      </c>
      <c r="F60" s="132">
        <v>0</v>
      </c>
    </row>
    <row r="61" spans="1:9" x14ac:dyDescent="0.25">
      <c r="A61" s="79" t="s">
        <v>73</v>
      </c>
      <c r="B61" s="121">
        <v>0</v>
      </c>
      <c r="C61" s="132"/>
      <c r="D61" s="132"/>
      <c r="E61" s="132"/>
      <c r="F61" s="132"/>
    </row>
  </sheetData>
  <mergeCells count="5">
    <mergeCell ref="A1:F1"/>
    <mergeCell ref="A3:F3"/>
    <mergeCell ref="A5:F5"/>
    <mergeCell ref="A7:F7"/>
    <mergeCell ref="A31:F31"/>
  </mergeCells>
  <pageMargins left="0.7" right="0.7" top="0.75" bottom="0.75" header="0.3" footer="0.3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5"/>
  <sheetViews>
    <sheetView workbookViewId="0">
      <selection activeCell="C10" sqref="C10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57" t="s">
        <v>134</v>
      </c>
      <c r="B1" s="157"/>
      <c r="C1" s="157"/>
      <c r="D1" s="157"/>
      <c r="E1" s="157"/>
      <c r="F1" s="157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57" t="s">
        <v>18</v>
      </c>
      <c r="B3" s="157"/>
      <c r="C3" s="157"/>
      <c r="D3" s="157"/>
      <c r="E3" s="170"/>
      <c r="F3" s="170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57" t="s">
        <v>4</v>
      </c>
      <c r="B5" s="158"/>
      <c r="C5" s="158"/>
      <c r="D5" s="158"/>
      <c r="E5" s="158"/>
      <c r="F5" s="158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57" t="s">
        <v>13</v>
      </c>
      <c r="B7" s="176"/>
      <c r="C7" s="176"/>
      <c r="D7" s="176"/>
      <c r="E7" s="176"/>
      <c r="F7" s="176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1" t="s">
        <v>42</v>
      </c>
      <c r="B9" s="20" t="s">
        <v>135</v>
      </c>
      <c r="C9" s="21" t="s">
        <v>131</v>
      </c>
      <c r="D9" s="109" t="s">
        <v>136</v>
      </c>
      <c r="E9" s="21" t="s">
        <v>127</v>
      </c>
      <c r="F9" s="21" t="s">
        <v>137</v>
      </c>
    </row>
    <row r="10" spans="1:6" ht="15.75" customHeight="1" x14ac:dyDescent="0.25">
      <c r="A10" s="11" t="s">
        <v>14</v>
      </c>
      <c r="B10" s="67">
        <v>683312</v>
      </c>
      <c r="C10" s="67">
        <f t="shared" ref="C10" si="0">C11</f>
        <v>834578</v>
      </c>
      <c r="D10" s="67">
        <v>862143</v>
      </c>
      <c r="E10" s="67">
        <v>862143</v>
      </c>
      <c r="F10" s="67">
        <v>862143</v>
      </c>
    </row>
    <row r="11" spans="1:6" ht="15.75" customHeight="1" x14ac:dyDescent="0.25">
      <c r="A11" s="11" t="s">
        <v>67</v>
      </c>
      <c r="B11" s="8">
        <v>683312</v>
      </c>
      <c r="C11" s="8">
        <v>834578</v>
      </c>
      <c r="D11" s="8">
        <v>862143.13</v>
      </c>
      <c r="E11" s="67">
        <v>862143</v>
      </c>
      <c r="F11" s="67">
        <v>862143</v>
      </c>
    </row>
    <row r="12" spans="1:6" x14ac:dyDescent="0.25">
      <c r="A12" s="18" t="s">
        <v>66</v>
      </c>
      <c r="B12" s="8">
        <v>683312</v>
      </c>
      <c r="C12" s="9">
        <v>834578</v>
      </c>
      <c r="D12" s="8">
        <v>862143.13</v>
      </c>
      <c r="E12" s="67">
        <v>862143</v>
      </c>
      <c r="F12" s="67">
        <v>862143</v>
      </c>
    </row>
    <row r="13" spans="1:6" x14ac:dyDescent="0.25">
      <c r="A13" s="110"/>
      <c r="B13" s="8"/>
      <c r="C13" s="9"/>
      <c r="D13" s="9"/>
      <c r="E13" s="9"/>
      <c r="F13" s="9"/>
    </row>
    <row r="14" spans="1:6" x14ac:dyDescent="0.25">
      <c r="A14" s="11"/>
      <c r="B14" s="8"/>
      <c r="C14" s="9"/>
      <c r="D14" s="9"/>
      <c r="E14" s="9"/>
      <c r="F14" s="10"/>
    </row>
    <row r="15" spans="1:6" x14ac:dyDescent="0.25">
      <c r="A15" s="19"/>
      <c r="B15" s="8"/>
      <c r="C15" s="9"/>
      <c r="D15" s="9"/>
      <c r="E15" s="9"/>
      <c r="F15" s="10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H7" sqref="H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57" t="s">
        <v>134</v>
      </c>
      <c r="B1" s="157"/>
      <c r="C1" s="157"/>
      <c r="D1" s="157"/>
      <c r="E1" s="157"/>
      <c r="F1" s="157"/>
      <c r="G1" s="157"/>
      <c r="H1" s="157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57" t="s">
        <v>18</v>
      </c>
      <c r="B3" s="157"/>
      <c r="C3" s="157"/>
      <c r="D3" s="157"/>
      <c r="E3" s="157"/>
      <c r="F3" s="157"/>
      <c r="G3" s="157"/>
      <c r="H3" s="157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57" t="s">
        <v>47</v>
      </c>
      <c r="B5" s="157"/>
      <c r="C5" s="157"/>
      <c r="D5" s="157"/>
      <c r="E5" s="157"/>
      <c r="F5" s="157"/>
      <c r="G5" s="157"/>
      <c r="H5" s="157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21" t="s">
        <v>5</v>
      </c>
      <c r="B7" s="20" t="s">
        <v>6</v>
      </c>
      <c r="C7" s="20" t="s">
        <v>30</v>
      </c>
      <c r="D7" s="20" t="s">
        <v>135</v>
      </c>
      <c r="E7" s="21" t="s">
        <v>131</v>
      </c>
      <c r="F7" s="21" t="s">
        <v>136</v>
      </c>
      <c r="G7" s="21" t="s">
        <v>127</v>
      </c>
      <c r="H7" s="21" t="s">
        <v>137</v>
      </c>
    </row>
    <row r="8" spans="1:8" x14ac:dyDescent="0.25">
      <c r="A8" s="38"/>
      <c r="B8" s="39"/>
      <c r="C8" s="37" t="s">
        <v>49</v>
      </c>
      <c r="D8" s="39"/>
      <c r="E8" s="38"/>
      <c r="F8" s="38"/>
      <c r="G8" s="38"/>
      <c r="H8" s="38"/>
    </row>
    <row r="9" spans="1:8" ht="25.5" x14ac:dyDescent="0.25">
      <c r="A9" s="11">
        <v>8</v>
      </c>
      <c r="B9" s="11"/>
      <c r="C9" s="11" t="s">
        <v>15</v>
      </c>
      <c r="D9" s="8"/>
      <c r="E9" s="9"/>
      <c r="F9" s="9"/>
      <c r="G9" s="9"/>
      <c r="H9" s="9"/>
    </row>
    <row r="10" spans="1:8" x14ac:dyDescent="0.25">
      <c r="A10" s="11"/>
      <c r="B10" s="16">
        <v>84</v>
      </c>
      <c r="C10" s="16" t="s">
        <v>22</v>
      </c>
      <c r="D10" s="8"/>
      <c r="E10" s="9"/>
      <c r="F10" s="9"/>
      <c r="G10" s="9"/>
      <c r="H10" s="9"/>
    </row>
    <row r="11" spans="1:8" x14ac:dyDescent="0.25">
      <c r="A11" s="11"/>
      <c r="B11" s="16"/>
      <c r="C11" s="41"/>
      <c r="D11" s="8"/>
      <c r="E11" s="9"/>
      <c r="F11" s="9"/>
      <c r="G11" s="9"/>
      <c r="H11" s="9"/>
    </row>
    <row r="12" spans="1:8" x14ac:dyDescent="0.25">
      <c r="A12" s="11"/>
      <c r="B12" s="16"/>
      <c r="C12" s="37" t="s">
        <v>52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5"/>
      <c r="C13" s="26" t="s">
        <v>16</v>
      </c>
      <c r="D13" s="8"/>
      <c r="E13" s="9"/>
      <c r="F13" s="9"/>
      <c r="G13" s="9"/>
      <c r="H13" s="9"/>
    </row>
    <row r="14" spans="1:8" ht="25.5" x14ac:dyDescent="0.25">
      <c r="A14" s="16"/>
      <c r="B14" s="16">
        <v>54</v>
      </c>
      <c r="C14" s="27" t="s">
        <v>23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F7" sqref="F7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57" t="s">
        <v>134</v>
      </c>
      <c r="B1" s="157"/>
      <c r="C1" s="157"/>
      <c r="D1" s="157"/>
      <c r="E1" s="157"/>
      <c r="F1" s="157"/>
    </row>
    <row r="2" spans="1:6" ht="18" customHeight="1" x14ac:dyDescent="0.25">
      <c r="A2" s="25"/>
      <c r="B2" s="25"/>
      <c r="C2" s="25"/>
      <c r="D2" s="25"/>
      <c r="E2" s="25"/>
      <c r="F2" s="25"/>
    </row>
    <row r="3" spans="1:6" ht="15.75" customHeight="1" x14ac:dyDescent="0.25">
      <c r="A3" s="157" t="s">
        <v>18</v>
      </c>
      <c r="B3" s="157"/>
      <c r="C3" s="157"/>
      <c r="D3" s="157"/>
      <c r="E3" s="157"/>
      <c r="F3" s="157"/>
    </row>
    <row r="4" spans="1:6" ht="18" x14ac:dyDescent="0.25">
      <c r="A4" s="25"/>
      <c r="B4" s="25"/>
      <c r="C4" s="25"/>
      <c r="D4" s="25"/>
      <c r="E4" s="5"/>
      <c r="F4" s="5"/>
    </row>
    <row r="5" spans="1:6" ht="18" customHeight="1" x14ac:dyDescent="0.25">
      <c r="A5" s="157" t="s">
        <v>48</v>
      </c>
      <c r="B5" s="157"/>
      <c r="C5" s="157"/>
      <c r="D5" s="157"/>
      <c r="E5" s="157"/>
      <c r="F5" s="157"/>
    </row>
    <row r="6" spans="1:6" ht="18" x14ac:dyDescent="0.25">
      <c r="A6" s="25"/>
      <c r="B6" s="25"/>
      <c r="C6" s="25"/>
      <c r="D6" s="25"/>
      <c r="E6" s="5"/>
      <c r="F6" s="5"/>
    </row>
    <row r="7" spans="1:6" ht="25.5" x14ac:dyDescent="0.25">
      <c r="A7" s="20" t="s">
        <v>42</v>
      </c>
      <c r="B7" s="20" t="s">
        <v>135</v>
      </c>
      <c r="C7" s="21" t="s">
        <v>131</v>
      </c>
      <c r="D7" s="21" t="s">
        <v>136</v>
      </c>
      <c r="E7" s="21" t="s">
        <v>127</v>
      </c>
      <c r="F7" s="21" t="s">
        <v>137</v>
      </c>
    </row>
    <row r="8" spans="1:6" x14ac:dyDescent="0.25">
      <c r="A8" s="11" t="s">
        <v>49</v>
      </c>
      <c r="B8" s="8"/>
      <c r="C8" s="9"/>
      <c r="D8" s="9"/>
      <c r="E8" s="9"/>
      <c r="F8" s="9"/>
    </row>
    <row r="9" spans="1:6" ht="25.5" x14ac:dyDescent="0.25">
      <c r="A9" s="11" t="s">
        <v>50</v>
      </c>
      <c r="B9" s="8"/>
      <c r="C9" s="9"/>
      <c r="D9" s="9"/>
      <c r="E9" s="9"/>
      <c r="F9" s="9"/>
    </row>
    <row r="10" spans="1:6" ht="25.5" x14ac:dyDescent="0.25">
      <c r="A10" s="18" t="s">
        <v>51</v>
      </c>
      <c r="B10" s="8"/>
      <c r="C10" s="9"/>
      <c r="D10" s="9"/>
      <c r="E10" s="9"/>
      <c r="F10" s="9"/>
    </row>
    <row r="11" spans="1:6" x14ac:dyDescent="0.25">
      <c r="A11" s="18"/>
      <c r="B11" s="8"/>
      <c r="C11" s="9"/>
      <c r="D11" s="9"/>
      <c r="E11" s="9"/>
      <c r="F11" s="9"/>
    </row>
    <row r="12" spans="1:6" x14ac:dyDescent="0.25">
      <c r="A12" s="11" t="s">
        <v>52</v>
      </c>
      <c r="B12" s="8"/>
      <c r="C12" s="9"/>
      <c r="D12" s="9"/>
      <c r="E12" s="9"/>
      <c r="F12" s="9"/>
    </row>
    <row r="13" spans="1:6" x14ac:dyDescent="0.25">
      <c r="A13" s="26" t="s">
        <v>43</v>
      </c>
      <c r="B13" s="8"/>
      <c r="C13" s="9"/>
      <c r="D13" s="9"/>
      <c r="E13" s="9"/>
      <c r="F13" s="9"/>
    </row>
    <row r="14" spans="1:6" x14ac:dyDescent="0.25">
      <c r="A14" s="13" t="s">
        <v>44</v>
      </c>
      <c r="B14" s="8"/>
      <c r="C14" s="9"/>
      <c r="D14" s="9"/>
      <c r="E14" s="9"/>
      <c r="F14" s="10"/>
    </row>
    <row r="15" spans="1:6" x14ac:dyDescent="0.25">
      <c r="A15" s="26" t="s">
        <v>45</v>
      </c>
      <c r="B15" s="8"/>
      <c r="C15" s="9"/>
      <c r="D15" s="9"/>
      <c r="E15" s="9"/>
      <c r="F15" s="10"/>
    </row>
    <row r="16" spans="1:6" x14ac:dyDescent="0.25">
      <c r="A16" s="13" t="s">
        <v>46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73"/>
  <sheetViews>
    <sheetView tabSelected="1" workbookViewId="0">
      <selection activeCell="F30" sqref="F3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6.7109375" customWidth="1"/>
    <col min="5" max="5" width="22.5703125" customWidth="1"/>
    <col min="6" max="6" width="22.7109375" customWidth="1"/>
    <col min="7" max="7" width="20.28515625" customWidth="1"/>
    <col min="8" max="8" width="23" customWidth="1"/>
    <col min="9" max="9" width="23.5703125" customWidth="1"/>
  </cols>
  <sheetData>
    <row r="1" spans="1:12" ht="42" customHeight="1" x14ac:dyDescent="0.25">
      <c r="A1" s="157" t="s">
        <v>134</v>
      </c>
      <c r="B1" s="157"/>
      <c r="C1" s="157"/>
      <c r="D1" s="157"/>
      <c r="E1" s="157"/>
      <c r="F1" s="157"/>
      <c r="G1" s="157"/>
      <c r="H1" s="157"/>
      <c r="I1" s="157"/>
    </row>
    <row r="2" spans="1:12" ht="18" x14ac:dyDescent="0.25">
      <c r="A2" s="25"/>
      <c r="B2" s="25"/>
      <c r="C2" s="25"/>
      <c r="D2" s="25"/>
      <c r="E2" s="25"/>
      <c r="F2" s="25"/>
      <c r="G2" s="25"/>
      <c r="H2" s="5"/>
      <c r="I2" s="5"/>
    </row>
    <row r="3" spans="1:12" ht="18" customHeight="1" x14ac:dyDescent="0.25">
      <c r="A3" s="157" t="s">
        <v>17</v>
      </c>
      <c r="B3" s="158"/>
      <c r="C3" s="158"/>
      <c r="D3" s="158"/>
      <c r="E3" s="158"/>
      <c r="F3" s="158"/>
      <c r="G3" s="158"/>
      <c r="H3" s="158"/>
      <c r="I3" s="158"/>
    </row>
    <row r="4" spans="1:12" ht="18" x14ac:dyDescent="0.25">
      <c r="A4" s="25"/>
      <c r="B4" s="25"/>
      <c r="C4" s="25"/>
      <c r="D4" s="25"/>
      <c r="E4" s="25"/>
      <c r="F4" s="25"/>
      <c r="G4" s="25"/>
      <c r="H4" s="5"/>
      <c r="I4" s="5"/>
    </row>
    <row r="5" spans="1:12" ht="25.5" x14ac:dyDescent="0.25">
      <c r="A5" s="186" t="s">
        <v>19</v>
      </c>
      <c r="B5" s="187"/>
      <c r="C5" s="188"/>
      <c r="D5" s="20" t="s">
        <v>20</v>
      </c>
      <c r="E5" s="114" t="s">
        <v>135</v>
      </c>
      <c r="F5" s="125" t="s">
        <v>131</v>
      </c>
      <c r="G5" s="133" t="s">
        <v>136</v>
      </c>
      <c r="H5" s="125" t="s">
        <v>127</v>
      </c>
      <c r="I5" s="125" t="s">
        <v>137</v>
      </c>
    </row>
    <row r="6" spans="1:12" x14ac:dyDescent="0.25">
      <c r="A6" s="92"/>
      <c r="B6" s="93"/>
      <c r="C6" s="94"/>
      <c r="D6" s="20"/>
      <c r="E6" s="114">
        <f>E7+E53+E25</f>
        <v>683311.76</v>
      </c>
      <c r="F6" s="114">
        <f>F7+F25+F53</f>
        <v>834578.58</v>
      </c>
      <c r="G6" s="114">
        <f>G7+G25+G53</f>
        <v>862143.13000000012</v>
      </c>
      <c r="H6" s="114">
        <f>H7+H25+H53</f>
        <v>862143.13000000012</v>
      </c>
      <c r="I6" s="114">
        <f>I7+I25+I53</f>
        <v>862143.13000000012</v>
      </c>
      <c r="K6" s="62"/>
    </row>
    <row r="7" spans="1:12" x14ac:dyDescent="0.25">
      <c r="A7" s="189" t="s">
        <v>68</v>
      </c>
      <c r="B7" s="190"/>
      <c r="C7" s="191"/>
      <c r="D7" s="90" t="s">
        <v>91</v>
      </c>
      <c r="E7" s="137">
        <f>E14+E8+E40+E44</f>
        <v>683263.76</v>
      </c>
      <c r="F7" s="138">
        <f>F14+F8+F40+F44</f>
        <v>834508.58</v>
      </c>
      <c r="G7" s="137">
        <f>G14+G8+G40+G44</f>
        <v>862073.13000000012</v>
      </c>
      <c r="H7" s="137">
        <f>H14+H8+H40+H44</f>
        <v>862073.13000000012</v>
      </c>
      <c r="I7" s="137">
        <f>I14+I8+I40+I44</f>
        <v>862073.13000000012</v>
      </c>
      <c r="K7" s="62"/>
      <c r="L7" s="62"/>
    </row>
    <row r="8" spans="1:12" x14ac:dyDescent="0.25">
      <c r="A8" s="189" t="s">
        <v>69</v>
      </c>
      <c r="B8" s="190"/>
      <c r="C8" s="191"/>
      <c r="D8" s="90" t="s">
        <v>92</v>
      </c>
      <c r="E8" s="137">
        <f t="shared" ref="E8:I9" si="0">E9</f>
        <v>26965.65</v>
      </c>
      <c r="F8" s="138">
        <f t="shared" si="0"/>
        <v>21610</v>
      </c>
      <c r="G8" s="137">
        <f t="shared" si="0"/>
        <v>21610.13</v>
      </c>
      <c r="H8" s="137">
        <f t="shared" si="0"/>
        <v>21610.13</v>
      </c>
      <c r="I8" s="137">
        <f t="shared" si="0"/>
        <v>21610.13</v>
      </c>
      <c r="K8" s="62"/>
    </row>
    <row r="9" spans="1:12" ht="18.75" customHeight="1" x14ac:dyDescent="0.25">
      <c r="A9" s="177" t="s">
        <v>94</v>
      </c>
      <c r="B9" s="178"/>
      <c r="C9" s="179"/>
      <c r="D9" s="91" t="s">
        <v>95</v>
      </c>
      <c r="E9" s="137">
        <f t="shared" si="0"/>
        <v>26965.65</v>
      </c>
      <c r="F9" s="138">
        <v>21610</v>
      </c>
      <c r="G9" s="137">
        <f t="shared" si="0"/>
        <v>21610.13</v>
      </c>
      <c r="H9" s="137">
        <f t="shared" si="0"/>
        <v>21610.13</v>
      </c>
      <c r="I9" s="137">
        <f t="shared" si="0"/>
        <v>21610.13</v>
      </c>
    </row>
    <row r="10" spans="1:12" x14ac:dyDescent="0.25">
      <c r="A10" s="193">
        <v>3</v>
      </c>
      <c r="B10" s="194"/>
      <c r="C10" s="195"/>
      <c r="D10" s="86" t="s">
        <v>10</v>
      </c>
      <c r="E10" s="130">
        <f>SUM(E11:E13)</f>
        <v>26965.65</v>
      </c>
      <c r="F10" s="120">
        <f>SUM(F11:F13)</f>
        <v>21610.13</v>
      </c>
      <c r="G10" s="130">
        <f t="shared" ref="G10:I10" si="1">SUM(G11:G13)</f>
        <v>21610.13</v>
      </c>
      <c r="H10" s="130">
        <f t="shared" si="1"/>
        <v>21610.13</v>
      </c>
      <c r="I10" s="130">
        <f t="shared" si="1"/>
        <v>21610.13</v>
      </c>
    </row>
    <row r="11" spans="1:12" x14ac:dyDescent="0.25">
      <c r="A11" s="196">
        <v>31</v>
      </c>
      <c r="B11" s="197"/>
      <c r="C11" s="198"/>
      <c r="D11" s="86" t="s">
        <v>11</v>
      </c>
      <c r="E11" s="139">
        <v>530.9</v>
      </c>
      <c r="F11" s="117">
        <v>530.9</v>
      </c>
      <c r="G11" s="128">
        <v>530.9</v>
      </c>
      <c r="H11" s="128">
        <v>530.9</v>
      </c>
      <c r="I11" s="128">
        <v>530.9</v>
      </c>
    </row>
    <row r="12" spans="1:12" x14ac:dyDescent="0.25">
      <c r="A12" s="196">
        <v>32</v>
      </c>
      <c r="B12" s="197"/>
      <c r="C12" s="198"/>
      <c r="D12" s="86" t="s">
        <v>21</v>
      </c>
      <c r="E12" s="139">
        <v>26432.9</v>
      </c>
      <c r="F12" s="117">
        <v>21065.96</v>
      </c>
      <c r="G12" s="128">
        <v>21065.96</v>
      </c>
      <c r="H12" s="128">
        <v>21065.96</v>
      </c>
      <c r="I12" s="128">
        <v>21065.96</v>
      </c>
    </row>
    <row r="13" spans="1:12" x14ac:dyDescent="0.25">
      <c r="A13" s="87">
        <v>34</v>
      </c>
      <c r="B13" s="88"/>
      <c r="C13" s="89"/>
      <c r="D13" s="86" t="s">
        <v>64</v>
      </c>
      <c r="E13" s="139">
        <v>1.85</v>
      </c>
      <c r="F13" s="117">
        <v>13.27</v>
      </c>
      <c r="G13" s="128">
        <v>13.27</v>
      </c>
      <c r="H13" s="128">
        <v>13.27</v>
      </c>
      <c r="I13" s="128">
        <v>13.27</v>
      </c>
    </row>
    <row r="14" spans="1:12" ht="27" customHeight="1" x14ac:dyDescent="0.25">
      <c r="A14" s="189" t="s">
        <v>93</v>
      </c>
      <c r="B14" s="190"/>
      <c r="C14" s="191"/>
      <c r="D14" s="90" t="s">
        <v>96</v>
      </c>
      <c r="E14" s="137">
        <f>E15+E20+E26+E35</f>
        <v>632784.73</v>
      </c>
      <c r="F14" s="138">
        <f>F15+F20+F26+F35</f>
        <v>782408.89999999991</v>
      </c>
      <c r="G14" s="137">
        <f>G15+G20+G26+G35</f>
        <v>800973.32000000007</v>
      </c>
      <c r="H14" s="137">
        <f>H15+H20+H26+H35</f>
        <v>800973.32000000007</v>
      </c>
      <c r="I14" s="137">
        <f>I15+I20+I26+I35</f>
        <v>800973.32000000007</v>
      </c>
    </row>
    <row r="15" spans="1:12" ht="15" customHeight="1" x14ac:dyDescent="0.25">
      <c r="A15" s="177" t="s">
        <v>97</v>
      </c>
      <c r="B15" s="178"/>
      <c r="C15" s="179"/>
      <c r="D15" s="91" t="s">
        <v>98</v>
      </c>
      <c r="E15" s="137">
        <f>E16+E18</f>
        <v>1060.1300000000001</v>
      </c>
      <c r="F15" s="138">
        <f>F16+F18</f>
        <v>1250</v>
      </c>
      <c r="G15" s="137">
        <f t="shared" ref="G15:I15" si="2">G16+G18</f>
        <v>3364.61</v>
      </c>
      <c r="H15" s="137">
        <f t="shared" si="2"/>
        <v>3364.61</v>
      </c>
      <c r="I15" s="137">
        <f t="shared" si="2"/>
        <v>3364.61</v>
      </c>
    </row>
    <row r="16" spans="1:12" x14ac:dyDescent="0.25">
      <c r="A16" s="193">
        <v>3</v>
      </c>
      <c r="B16" s="194"/>
      <c r="C16" s="195"/>
      <c r="D16" s="86" t="s">
        <v>10</v>
      </c>
      <c r="E16" s="130">
        <f>E17</f>
        <v>935.13</v>
      </c>
      <c r="F16" s="120">
        <f>F17</f>
        <v>500</v>
      </c>
      <c r="G16" s="130">
        <f t="shared" ref="G16:I16" si="3">G17</f>
        <v>1898.17</v>
      </c>
      <c r="H16" s="130">
        <v>1898.17</v>
      </c>
      <c r="I16" s="130">
        <f t="shared" si="3"/>
        <v>1898.17</v>
      </c>
    </row>
    <row r="17" spans="1:9" x14ac:dyDescent="0.25">
      <c r="A17" s="196">
        <v>32</v>
      </c>
      <c r="B17" s="197"/>
      <c r="C17" s="198"/>
      <c r="D17" s="86" t="s">
        <v>21</v>
      </c>
      <c r="E17" s="139">
        <v>935.13</v>
      </c>
      <c r="F17" s="117">
        <v>500</v>
      </c>
      <c r="G17" s="128">
        <v>1898.17</v>
      </c>
      <c r="H17" s="128">
        <v>1898.17</v>
      </c>
      <c r="I17" s="128">
        <v>1898.17</v>
      </c>
    </row>
    <row r="18" spans="1:9" ht="25.5" x14ac:dyDescent="0.25">
      <c r="A18" s="193">
        <v>4</v>
      </c>
      <c r="B18" s="194"/>
      <c r="C18" s="195"/>
      <c r="D18" s="86" t="s">
        <v>12</v>
      </c>
      <c r="E18" s="130">
        <f>E19</f>
        <v>125</v>
      </c>
      <c r="F18" s="120">
        <f>F19</f>
        <v>750</v>
      </c>
      <c r="G18" s="130">
        <f>G19</f>
        <v>1466.44</v>
      </c>
      <c r="H18" s="130">
        <f t="shared" ref="H18:I18" si="4">H19</f>
        <v>1466.44</v>
      </c>
      <c r="I18" s="130">
        <f t="shared" si="4"/>
        <v>1466.44</v>
      </c>
    </row>
    <row r="19" spans="1:9" x14ac:dyDescent="0.25">
      <c r="A19" s="196">
        <v>42</v>
      </c>
      <c r="B19" s="197"/>
      <c r="C19" s="198"/>
      <c r="D19" s="86" t="s">
        <v>70</v>
      </c>
      <c r="E19" s="139">
        <v>125</v>
      </c>
      <c r="F19" s="117">
        <v>750</v>
      </c>
      <c r="G19" s="128">
        <v>1466.44</v>
      </c>
      <c r="H19" s="128">
        <v>1466.44</v>
      </c>
      <c r="I19" s="128">
        <v>1466.44</v>
      </c>
    </row>
    <row r="20" spans="1:9" ht="25.5" x14ac:dyDescent="0.25">
      <c r="A20" s="199" t="s">
        <v>99</v>
      </c>
      <c r="B20" s="199"/>
      <c r="C20" s="199"/>
      <c r="D20" s="96" t="s">
        <v>100</v>
      </c>
      <c r="E20" s="140">
        <v>1225.0999999999999</v>
      </c>
      <c r="F20" s="141">
        <f>F21+F23</f>
        <v>2792.67</v>
      </c>
      <c r="G20" s="140">
        <f t="shared" ref="G20:I20" si="5">G21+G23</f>
        <v>5864.01</v>
      </c>
      <c r="H20" s="140">
        <f t="shared" si="5"/>
        <v>5864.01</v>
      </c>
      <c r="I20" s="140">
        <f t="shared" si="5"/>
        <v>5864.01</v>
      </c>
    </row>
    <row r="21" spans="1:9" x14ac:dyDescent="0.25">
      <c r="A21" s="200">
        <v>3</v>
      </c>
      <c r="B21" s="200"/>
      <c r="C21" s="200"/>
      <c r="D21" s="86" t="s">
        <v>10</v>
      </c>
      <c r="E21" s="142">
        <v>1225.0999999999999</v>
      </c>
      <c r="F21" s="143">
        <f>F22</f>
        <v>2792.67</v>
      </c>
      <c r="G21" s="142">
        <f t="shared" ref="G21" si="6">G22</f>
        <v>4413.6099999999997</v>
      </c>
      <c r="H21" s="142">
        <v>4413.6099999999997</v>
      </c>
      <c r="I21" s="142">
        <v>4413.6099999999997</v>
      </c>
    </row>
    <row r="22" spans="1:9" x14ac:dyDescent="0.25">
      <c r="A22" s="192">
        <v>32</v>
      </c>
      <c r="B22" s="192"/>
      <c r="C22" s="192"/>
      <c r="D22" s="86" t="s">
        <v>21</v>
      </c>
      <c r="E22" s="142">
        <v>1225.0999999999999</v>
      </c>
      <c r="F22" s="143">
        <v>2792.67</v>
      </c>
      <c r="G22" s="142">
        <v>4413.6099999999997</v>
      </c>
      <c r="H22" s="142">
        <v>4413.6099999999997</v>
      </c>
      <c r="I22" s="142">
        <v>4413.6099999999997</v>
      </c>
    </row>
    <row r="23" spans="1:9" x14ac:dyDescent="0.25">
      <c r="A23" s="180">
        <v>4</v>
      </c>
      <c r="B23" s="181"/>
      <c r="C23" s="182"/>
      <c r="D23" s="95" t="s">
        <v>12</v>
      </c>
      <c r="E23" s="142">
        <v>0</v>
      </c>
      <c r="F23" s="143">
        <v>0</v>
      </c>
      <c r="G23" s="142">
        <v>1450.4</v>
      </c>
      <c r="H23" s="142">
        <v>1450.4</v>
      </c>
      <c r="I23" s="142">
        <v>1450.4</v>
      </c>
    </row>
    <row r="24" spans="1:9" ht="25.5" x14ac:dyDescent="0.25">
      <c r="A24" s="180">
        <v>42</v>
      </c>
      <c r="B24" s="181"/>
      <c r="C24" s="182"/>
      <c r="D24" s="95" t="s">
        <v>29</v>
      </c>
      <c r="E24" s="142">
        <v>0</v>
      </c>
      <c r="F24" s="143">
        <v>0</v>
      </c>
      <c r="G24" s="142">
        <v>1451</v>
      </c>
      <c r="H24" s="142">
        <v>1450.4</v>
      </c>
      <c r="I24" s="142">
        <v>1450.4</v>
      </c>
    </row>
    <row r="25" spans="1:9" x14ac:dyDescent="0.25">
      <c r="A25" s="183">
        <v>9222</v>
      </c>
      <c r="B25" s="184"/>
      <c r="C25" s="185"/>
      <c r="D25" s="95" t="s">
        <v>73</v>
      </c>
      <c r="E25" s="142"/>
      <c r="F25" s="143"/>
      <c r="G25" s="142"/>
      <c r="H25" s="142"/>
      <c r="I25" s="142"/>
    </row>
    <row r="26" spans="1:9" x14ac:dyDescent="0.25">
      <c r="A26" s="199" t="s">
        <v>101</v>
      </c>
      <c r="B26" s="199"/>
      <c r="C26" s="199"/>
      <c r="D26" s="96" t="s">
        <v>102</v>
      </c>
      <c r="E26" s="140">
        <f>E27+E33</f>
        <v>629145.75</v>
      </c>
      <c r="F26" s="141">
        <f>F27+F33</f>
        <v>778186.22999999986</v>
      </c>
      <c r="G26" s="140">
        <f>G27+G33</f>
        <v>788384.70000000007</v>
      </c>
      <c r="H26" s="140">
        <f>H27+H33</f>
        <v>788384.70000000007</v>
      </c>
      <c r="I26" s="140">
        <f>I27+I33</f>
        <v>788384.70000000007</v>
      </c>
    </row>
    <row r="27" spans="1:9" x14ac:dyDescent="0.25">
      <c r="A27" s="200">
        <v>3</v>
      </c>
      <c r="B27" s="200"/>
      <c r="C27" s="200"/>
      <c r="D27" s="86" t="s">
        <v>10</v>
      </c>
      <c r="E27" s="144">
        <f>SUM(E28:E32)</f>
        <v>622550.44999999995</v>
      </c>
      <c r="F27" s="145">
        <f>SUM(F28:F32)</f>
        <v>768186.22999999986</v>
      </c>
      <c r="G27" s="144">
        <f>SUM(G28:G32)</f>
        <v>772384.70000000007</v>
      </c>
      <c r="H27" s="144">
        <f>SUM(H28:H32)</f>
        <v>772384.70000000007</v>
      </c>
      <c r="I27" s="144">
        <f>SUM(I28:I32)</f>
        <v>772384.70000000007</v>
      </c>
    </row>
    <row r="28" spans="1:9" x14ac:dyDescent="0.25">
      <c r="A28" s="200">
        <v>31</v>
      </c>
      <c r="B28" s="200"/>
      <c r="C28" s="200"/>
      <c r="D28" s="86" t="s">
        <v>11</v>
      </c>
      <c r="E28" s="142">
        <v>597926.61</v>
      </c>
      <c r="F28" s="143">
        <v>737699.21</v>
      </c>
      <c r="G28" s="142">
        <v>724110.54</v>
      </c>
      <c r="H28" s="142">
        <v>724110.54</v>
      </c>
      <c r="I28" s="142">
        <v>724110.54</v>
      </c>
    </row>
    <row r="29" spans="1:9" x14ac:dyDescent="0.25">
      <c r="A29" s="199">
        <v>32</v>
      </c>
      <c r="B29" s="199"/>
      <c r="C29" s="199"/>
      <c r="D29" s="86" t="s">
        <v>21</v>
      </c>
      <c r="E29" s="142">
        <v>24623.84</v>
      </c>
      <c r="F29" s="143">
        <v>29855.7</v>
      </c>
      <c r="G29" s="142">
        <v>41774.160000000003</v>
      </c>
      <c r="H29" s="142">
        <v>41774.160000000003</v>
      </c>
      <c r="I29" s="142">
        <v>41774.160000000003</v>
      </c>
    </row>
    <row r="30" spans="1:9" x14ac:dyDescent="0.25">
      <c r="A30" s="200">
        <v>34</v>
      </c>
      <c r="B30" s="200"/>
      <c r="C30" s="200"/>
      <c r="D30" s="98" t="s">
        <v>72</v>
      </c>
      <c r="E30" s="142">
        <v>0</v>
      </c>
      <c r="F30" s="143">
        <v>300</v>
      </c>
      <c r="G30" s="142">
        <v>300</v>
      </c>
      <c r="H30" s="142">
        <v>300</v>
      </c>
      <c r="I30" s="142">
        <v>300</v>
      </c>
    </row>
    <row r="31" spans="1:9" x14ac:dyDescent="0.25">
      <c r="A31" s="150">
        <v>37</v>
      </c>
      <c r="B31" s="151"/>
      <c r="C31" s="152"/>
      <c r="D31" s="102" t="s">
        <v>138</v>
      </c>
      <c r="E31" s="142">
        <v>0</v>
      </c>
      <c r="F31" s="143">
        <v>0</v>
      </c>
      <c r="G31" s="142">
        <v>6000</v>
      </c>
      <c r="H31" s="142">
        <v>6000</v>
      </c>
      <c r="I31" s="142">
        <v>6000</v>
      </c>
    </row>
    <row r="32" spans="1:9" x14ac:dyDescent="0.25">
      <c r="A32" s="183">
        <v>38</v>
      </c>
      <c r="B32" s="184"/>
      <c r="C32" s="185"/>
      <c r="D32" s="102" t="s">
        <v>71</v>
      </c>
      <c r="E32" s="142">
        <v>0</v>
      </c>
      <c r="F32" s="143">
        <v>331.32</v>
      </c>
      <c r="G32" s="142">
        <v>200</v>
      </c>
      <c r="H32" s="142">
        <v>200</v>
      </c>
      <c r="I32" s="142">
        <v>200</v>
      </c>
    </row>
    <row r="33" spans="1:12" x14ac:dyDescent="0.25">
      <c r="A33" s="200">
        <v>4</v>
      </c>
      <c r="B33" s="200"/>
      <c r="C33" s="200"/>
      <c r="D33" s="86" t="s">
        <v>12</v>
      </c>
      <c r="E33" s="144">
        <f>E34</f>
        <v>6595.3</v>
      </c>
      <c r="F33" s="145">
        <f>F34</f>
        <v>10000</v>
      </c>
      <c r="G33" s="144">
        <f>G34</f>
        <v>16000</v>
      </c>
      <c r="H33" s="144">
        <f t="shared" ref="H33:I33" si="7">H34</f>
        <v>16000</v>
      </c>
      <c r="I33" s="144">
        <f t="shared" si="7"/>
        <v>16000</v>
      </c>
    </row>
    <row r="34" spans="1:12" x14ac:dyDescent="0.25">
      <c r="A34" s="200">
        <v>42</v>
      </c>
      <c r="B34" s="200"/>
      <c r="C34" s="200"/>
      <c r="D34" s="98" t="s">
        <v>123</v>
      </c>
      <c r="E34" s="142">
        <v>6595.3</v>
      </c>
      <c r="F34" s="143">
        <v>10000</v>
      </c>
      <c r="G34" s="142">
        <v>16000</v>
      </c>
      <c r="H34" s="142">
        <v>16000</v>
      </c>
      <c r="I34" s="142">
        <v>16000</v>
      </c>
    </row>
    <row r="35" spans="1:12" x14ac:dyDescent="0.25">
      <c r="A35" s="199" t="s">
        <v>103</v>
      </c>
      <c r="B35" s="199"/>
      <c r="C35" s="199"/>
      <c r="D35" s="103" t="s">
        <v>104</v>
      </c>
      <c r="E35" s="140">
        <f>E36+E38</f>
        <v>1353.75</v>
      </c>
      <c r="F35" s="141">
        <f t="shared" ref="F35:I35" si="8">F36+F38</f>
        <v>180</v>
      </c>
      <c r="G35" s="140">
        <f t="shared" si="8"/>
        <v>3360</v>
      </c>
      <c r="H35" s="140">
        <f t="shared" si="8"/>
        <v>3360</v>
      </c>
      <c r="I35" s="140">
        <f t="shared" si="8"/>
        <v>3360</v>
      </c>
    </row>
    <row r="36" spans="1:12" x14ac:dyDescent="0.25">
      <c r="A36" s="200">
        <v>3</v>
      </c>
      <c r="B36" s="200"/>
      <c r="C36" s="200"/>
      <c r="D36" s="86" t="s">
        <v>10</v>
      </c>
      <c r="E36" s="142">
        <f t="shared" ref="E36:I36" si="9">E37</f>
        <v>1353.75</v>
      </c>
      <c r="F36" s="143">
        <f t="shared" si="9"/>
        <v>180</v>
      </c>
      <c r="G36" s="142">
        <f t="shared" si="9"/>
        <v>0</v>
      </c>
      <c r="H36" s="142">
        <f t="shared" si="9"/>
        <v>0</v>
      </c>
      <c r="I36" s="142">
        <f t="shared" si="9"/>
        <v>0</v>
      </c>
    </row>
    <row r="37" spans="1:12" x14ac:dyDescent="0.25">
      <c r="A37" s="200">
        <v>32</v>
      </c>
      <c r="B37" s="200"/>
      <c r="C37" s="200"/>
      <c r="D37" s="86" t="s">
        <v>21</v>
      </c>
      <c r="E37" s="142">
        <v>1353.75</v>
      </c>
      <c r="F37" s="143">
        <v>180</v>
      </c>
      <c r="G37" s="142"/>
      <c r="H37" s="142"/>
      <c r="I37" s="142"/>
    </row>
    <row r="38" spans="1:12" x14ac:dyDescent="0.25">
      <c r="A38" s="99">
        <v>4</v>
      </c>
      <c r="B38" s="100"/>
      <c r="C38" s="101"/>
      <c r="D38" s="95" t="s">
        <v>12</v>
      </c>
      <c r="E38" s="142">
        <f>E39</f>
        <v>0</v>
      </c>
      <c r="F38" s="143">
        <v>0</v>
      </c>
      <c r="G38" s="142">
        <f t="shared" ref="G38:I38" si="10">G39</f>
        <v>3360</v>
      </c>
      <c r="H38" s="142">
        <v>3360</v>
      </c>
      <c r="I38" s="142">
        <f t="shared" si="10"/>
        <v>3360</v>
      </c>
    </row>
    <row r="39" spans="1:12" ht="25.5" x14ac:dyDescent="0.25">
      <c r="A39" s="99">
        <v>42</v>
      </c>
      <c r="B39" s="100"/>
      <c r="C39" s="101"/>
      <c r="D39" s="95" t="s">
        <v>29</v>
      </c>
      <c r="E39" s="142">
        <v>0</v>
      </c>
      <c r="F39" s="143">
        <v>0</v>
      </c>
      <c r="G39" s="142">
        <v>3360</v>
      </c>
      <c r="H39" s="142">
        <v>3360</v>
      </c>
      <c r="I39" s="142">
        <v>3360</v>
      </c>
    </row>
    <row r="40" spans="1:12" ht="25.5" x14ac:dyDescent="0.25">
      <c r="A40" s="189" t="s">
        <v>105</v>
      </c>
      <c r="B40" s="190"/>
      <c r="C40" s="191"/>
      <c r="D40" s="104" t="s">
        <v>106</v>
      </c>
      <c r="E40" s="140">
        <f t="shared" ref="E40:I42" si="11">E41</f>
        <v>0</v>
      </c>
      <c r="F40" s="141">
        <f t="shared" si="11"/>
        <v>0</v>
      </c>
      <c r="G40" s="140">
        <f t="shared" si="11"/>
        <v>0</v>
      </c>
      <c r="H40" s="140">
        <f t="shared" si="11"/>
        <v>0</v>
      </c>
      <c r="I40" s="140">
        <f t="shared" si="11"/>
        <v>0</v>
      </c>
    </row>
    <row r="41" spans="1:12" x14ac:dyDescent="0.25">
      <c r="A41" s="199" t="s">
        <v>107</v>
      </c>
      <c r="B41" s="199"/>
      <c r="C41" s="199"/>
      <c r="D41" s="103" t="s">
        <v>108</v>
      </c>
      <c r="E41" s="140">
        <f t="shared" si="11"/>
        <v>0</v>
      </c>
      <c r="F41" s="141">
        <f t="shared" si="11"/>
        <v>0</v>
      </c>
      <c r="G41" s="140">
        <f t="shared" si="11"/>
        <v>0</v>
      </c>
      <c r="H41" s="140">
        <f t="shared" si="11"/>
        <v>0</v>
      </c>
      <c r="I41" s="140">
        <f t="shared" si="11"/>
        <v>0</v>
      </c>
      <c r="L41" s="62"/>
    </row>
    <row r="42" spans="1:12" x14ac:dyDescent="0.25">
      <c r="A42" s="200">
        <v>3</v>
      </c>
      <c r="B42" s="200"/>
      <c r="C42" s="200"/>
      <c r="D42" s="98" t="s">
        <v>10</v>
      </c>
      <c r="E42" s="142">
        <v>0</v>
      </c>
      <c r="F42" s="143">
        <f t="shared" si="11"/>
        <v>0</v>
      </c>
      <c r="G42" s="142">
        <f t="shared" si="11"/>
        <v>0</v>
      </c>
      <c r="H42" s="142">
        <f t="shared" si="11"/>
        <v>0</v>
      </c>
      <c r="I42" s="142">
        <f t="shared" si="11"/>
        <v>0</v>
      </c>
    </row>
    <row r="43" spans="1:12" x14ac:dyDescent="0.25">
      <c r="A43" s="200">
        <v>32</v>
      </c>
      <c r="B43" s="200"/>
      <c r="C43" s="200"/>
      <c r="D43" s="98" t="s">
        <v>21</v>
      </c>
      <c r="E43" s="142">
        <v>0</v>
      </c>
      <c r="F43" s="143">
        <v>0</v>
      </c>
      <c r="G43" s="142">
        <v>0</v>
      </c>
      <c r="H43" s="142">
        <v>0</v>
      </c>
      <c r="I43" s="142">
        <v>0</v>
      </c>
    </row>
    <row r="44" spans="1:12" x14ac:dyDescent="0.25">
      <c r="A44" s="189" t="s">
        <v>109</v>
      </c>
      <c r="B44" s="190"/>
      <c r="C44" s="191"/>
      <c r="D44" s="77" t="s">
        <v>110</v>
      </c>
      <c r="E44" s="140">
        <f t="shared" ref="E44:I46" si="12">E45</f>
        <v>23513.38</v>
      </c>
      <c r="F44" s="141">
        <f t="shared" si="12"/>
        <v>30489.68</v>
      </c>
      <c r="G44" s="140">
        <f t="shared" si="12"/>
        <v>39489.68</v>
      </c>
      <c r="H44" s="140">
        <f t="shared" si="12"/>
        <v>39489.68</v>
      </c>
      <c r="I44" s="140">
        <f t="shared" si="12"/>
        <v>39489.68</v>
      </c>
    </row>
    <row r="45" spans="1:12" x14ac:dyDescent="0.25">
      <c r="A45" s="199" t="s">
        <v>101</v>
      </c>
      <c r="B45" s="199"/>
      <c r="C45" s="199"/>
      <c r="D45" s="96" t="s">
        <v>102</v>
      </c>
      <c r="E45" s="144">
        <f t="shared" si="12"/>
        <v>23513.38</v>
      </c>
      <c r="F45" s="145">
        <f t="shared" si="12"/>
        <v>30489.68</v>
      </c>
      <c r="G45" s="144">
        <f t="shared" si="12"/>
        <v>39489.68</v>
      </c>
      <c r="H45" s="144">
        <f t="shared" si="12"/>
        <v>39489.68</v>
      </c>
      <c r="I45" s="144">
        <f t="shared" si="12"/>
        <v>39489.68</v>
      </c>
    </row>
    <row r="46" spans="1:12" x14ac:dyDescent="0.25">
      <c r="A46" s="200">
        <v>3</v>
      </c>
      <c r="B46" s="200"/>
      <c r="C46" s="200"/>
      <c r="D46" s="98" t="s">
        <v>10</v>
      </c>
      <c r="E46" s="142">
        <f t="shared" si="12"/>
        <v>23513.38</v>
      </c>
      <c r="F46" s="143">
        <v>30489.68</v>
      </c>
      <c r="G46" s="142">
        <f t="shared" si="12"/>
        <v>39489.68</v>
      </c>
      <c r="H46" s="142">
        <f t="shared" si="12"/>
        <v>39489.68</v>
      </c>
      <c r="I46" s="142">
        <f t="shared" si="12"/>
        <v>39489.68</v>
      </c>
    </row>
    <row r="47" spans="1:12" x14ac:dyDescent="0.25">
      <c r="A47" s="200">
        <v>32</v>
      </c>
      <c r="B47" s="200"/>
      <c r="C47" s="200"/>
      <c r="D47" s="98" t="s">
        <v>21</v>
      </c>
      <c r="E47" s="142">
        <v>23513.38</v>
      </c>
      <c r="F47" s="143">
        <v>30489.68</v>
      </c>
      <c r="G47" s="142">
        <v>39489.68</v>
      </c>
      <c r="H47" s="142">
        <v>39489.68</v>
      </c>
      <c r="I47" s="142">
        <v>39489.68</v>
      </c>
    </row>
    <row r="48" spans="1:12" x14ac:dyDescent="0.25">
      <c r="A48" s="201" t="s">
        <v>111</v>
      </c>
      <c r="B48" s="201"/>
      <c r="C48" s="201"/>
      <c r="D48" s="105" t="s">
        <v>112</v>
      </c>
      <c r="E48" s="142"/>
      <c r="F48" s="143"/>
      <c r="G48" s="142"/>
      <c r="H48" s="142"/>
      <c r="I48" s="142"/>
    </row>
    <row r="49" spans="1:9" x14ac:dyDescent="0.25">
      <c r="A49" s="177" t="s">
        <v>94</v>
      </c>
      <c r="B49" s="178"/>
      <c r="C49" s="179"/>
      <c r="D49" s="91" t="s">
        <v>95</v>
      </c>
      <c r="E49" s="140">
        <v>0</v>
      </c>
      <c r="F49" s="141">
        <v>0</v>
      </c>
      <c r="G49" s="140">
        <v>0</v>
      </c>
      <c r="H49" s="140">
        <v>0</v>
      </c>
      <c r="I49" s="140">
        <v>0</v>
      </c>
    </row>
    <row r="50" spans="1:9" x14ac:dyDescent="0.25">
      <c r="A50" s="200">
        <v>4</v>
      </c>
      <c r="B50" s="200"/>
      <c r="C50" s="200"/>
      <c r="D50" s="98"/>
      <c r="E50" s="142">
        <v>0</v>
      </c>
      <c r="F50" s="143">
        <v>0</v>
      </c>
      <c r="G50" s="142">
        <v>0</v>
      </c>
      <c r="H50" s="142">
        <v>0</v>
      </c>
      <c r="I50" s="142">
        <v>0</v>
      </c>
    </row>
    <row r="51" spans="1:9" x14ac:dyDescent="0.25">
      <c r="A51" s="200">
        <v>42</v>
      </c>
      <c r="B51" s="200"/>
      <c r="C51" s="200"/>
      <c r="D51" s="86" t="s">
        <v>113</v>
      </c>
      <c r="E51" s="142">
        <v>0</v>
      </c>
      <c r="F51" s="143">
        <v>0</v>
      </c>
      <c r="G51" s="142">
        <v>0</v>
      </c>
      <c r="H51" s="142">
        <v>0</v>
      </c>
      <c r="I51" s="142">
        <v>0</v>
      </c>
    </row>
    <row r="52" spans="1:9" x14ac:dyDescent="0.25">
      <c r="A52" s="200">
        <v>45</v>
      </c>
      <c r="B52" s="200"/>
      <c r="C52" s="200"/>
      <c r="D52" s="86" t="s">
        <v>114</v>
      </c>
      <c r="E52" s="142">
        <v>0</v>
      </c>
      <c r="F52" s="143">
        <v>0</v>
      </c>
      <c r="G52" s="142">
        <v>0</v>
      </c>
      <c r="H52" s="142">
        <v>0</v>
      </c>
      <c r="I52" s="142">
        <v>0</v>
      </c>
    </row>
    <row r="53" spans="1:9" x14ac:dyDescent="0.25">
      <c r="A53" s="202" t="s">
        <v>68</v>
      </c>
      <c r="B53" s="202"/>
      <c r="C53" s="202"/>
      <c r="D53" s="106" t="s">
        <v>91</v>
      </c>
      <c r="E53" s="146">
        <f>E54+E62+E66</f>
        <v>48</v>
      </c>
      <c r="F53" s="147">
        <f>F54+F62+F66</f>
        <v>70</v>
      </c>
      <c r="G53" s="146">
        <f>G54+G62+G66</f>
        <v>70</v>
      </c>
      <c r="H53" s="146">
        <f t="shared" ref="H53:I53" si="13">H54+H62+H66</f>
        <v>70</v>
      </c>
      <c r="I53" s="146">
        <f t="shared" si="13"/>
        <v>70</v>
      </c>
    </row>
    <row r="54" spans="1:9" x14ac:dyDescent="0.25">
      <c r="A54" s="203" t="s">
        <v>115</v>
      </c>
      <c r="B54" s="203"/>
      <c r="C54" s="203"/>
      <c r="D54" s="107" t="s">
        <v>116</v>
      </c>
      <c r="E54" s="140">
        <f>E58+E55</f>
        <v>0</v>
      </c>
      <c r="F54" s="141">
        <f>F58+F55</f>
        <v>0</v>
      </c>
      <c r="G54" s="140">
        <f>G58+G55</f>
        <v>0</v>
      </c>
      <c r="H54" s="140">
        <f t="shared" ref="H54:I54" si="14">H58+H55</f>
        <v>0</v>
      </c>
      <c r="I54" s="140">
        <f t="shared" si="14"/>
        <v>0</v>
      </c>
    </row>
    <row r="55" spans="1:9" x14ac:dyDescent="0.25">
      <c r="A55" s="177" t="s">
        <v>117</v>
      </c>
      <c r="B55" s="178"/>
      <c r="C55" s="179"/>
      <c r="D55" s="96" t="s">
        <v>118</v>
      </c>
      <c r="E55" s="140">
        <f t="shared" ref="E55:I56" si="15">E56</f>
        <v>0</v>
      </c>
      <c r="F55" s="141">
        <f t="shared" si="15"/>
        <v>0</v>
      </c>
      <c r="G55" s="140">
        <f t="shared" si="15"/>
        <v>0</v>
      </c>
      <c r="H55" s="140">
        <f t="shared" si="15"/>
        <v>0</v>
      </c>
      <c r="I55" s="140">
        <f t="shared" si="15"/>
        <v>0</v>
      </c>
    </row>
    <row r="56" spans="1:9" x14ac:dyDescent="0.25">
      <c r="A56" s="193">
        <v>3</v>
      </c>
      <c r="B56" s="194"/>
      <c r="C56" s="195"/>
      <c r="D56" s="98" t="s">
        <v>10</v>
      </c>
      <c r="E56" s="148">
        <f t="shared" si="15"/>
        <v>0</v>
      </c>
      <c r="F56" s="149">
        <f t="shared" si="15"/>
        <v>0</v>
      </c>
      <c r="G56" s="148">
        <f t="shared" si="15"/>
        <v>0</v>
      </c>
      <c r="H56" s="148">
        <f t="shared" si="15"/>
        <v>0</v>
      </c>
      <c r="I56" s="148">
        <f t="shared" si="15"/>
        <v>0</v>
      </c>
    </row>
    <row r="57" spans="1:9" x14ac:dyDescent="0.25">
      <c r="A57" s="193">
        <v>31</v>
      </c>
      <c r="B57" s="194"/>
      <c r="C57" s="195"/>
      <c r="D57" s="86" t="s">
        <v>11</v>
      </c>
      <c r="E57" s="148">
        <v>0</v>
      </c>
      <c r="F57" s="149">
        <v>0</v>
      </c>
      <c r="G57" s="142">
        <v>0</v>
      </c>
      <c r="H57" s="142">
        <v>0</v>
      </c>
      <c r="I57" s="142">
        <v>0</v>
      </c>
    </row>
    <row r="58" spans="1:9" x14ac:dyDescent="0.25">
      <c r="A58" s="199" t="s">
        <v>107</v>
      </c>
      <c r="B58" s="199"/>
      <c r="C58" s="199"/>
      <c r="D58" s="103" t="s">
        <v>108</v>
      </c>
      <c r="E58" s="140">
        <f>E59</f>
        <v>0</v>
      </c>
      <c r="F58" s="141">
        <f>F59</f>
        <v>0</v>
      </c>
      <c r="G58" s="140">
        <f>G59</f>
        <v>0</v>
      </c>
      <c r="H58" s="140">
        <f t="shared" ref="H58:I58" si="16">H59</f>
        <v>0</v>
      </c>
      <c r="I58" s="140">
        <f t="shared" si="16"/>
        <v>0</v>
      </c>
    </row>
    <row r="59" spans="1:9" x14ac:dyDescent="0.25">
      <c r="A59" s="200">
        <v>3</v>
      </c>
      <c r="B59" s="200"/>
      <c r="C59" s="200"/>
      <c r="D59" s="98" t="s">
        <v>10</v>
      </c>
      <c r="E59" s="144">
        <f>E60+E61</f>
        <v>0</v>
      </c>
      <c r="F59" s="145">
        <f>F60+F61</f>
        <v>0</v>
      </c>
      <c r="G59" s="144">
        <f>G60+G61</f>
        <v>0</v>
      </c>
      <c r="H59" s="144">
        <f t="shared" ref="H59:I59" si="17">H60+H61</f>
        <v>0</v>
      </c>
      <c r="I59" s="144">
        <f t="shared" si="17"/>
        <v>0</v>
      </c>
    </row>
    <row r="60" spans="1:9" x14ac:dyDescent="0.25">
      <c r="A60" s="200">
        <v>31</v>
      </c>
      <c r="B60" s="200"/>
      <c r="C60" s="200"/>
      <c r="D60" s="86" t="s">
        <v>11</v>
      </c>
      <c r="E60" s="142">
        <v>0</v>
      </c>
      <c r="F60" s="143">
        <v>0</v>
      </c>
      <c r="G60" s="142">
        <v>0</v>
      </c>
      <c r="H60" s="142">
        <v>0</v>
      </c>
      <c r="I60" s="142">
        <v>0</v>
      </c>
    </row>
    <row r="61" spans="1:9" x14ac:dyDescent="0.25">
      <c r="A61" s="200">
        <v>32</v>
      </c>
      <c r="B61" s="200"/>
      <c r="C61" s="200"/>
      <c r="D61" s="98" t="s">
        <v>21</v>
      </c>
      <c r="E61" s="142"/>
      <c r="F61" s="143">
        <v>0</v>
      </c>
      <c r="G61" s="142">
        <v>0</v>
      </c>
      <c r="H61" s="142">
        <v>0</v>
      </c>
      <c r="I61" s="142">
        <v>0</v>
      </c>
    </row>
    <row r="62" spans="1:9" x14ac:dyDescent="0.25">
      <c r="A62" s="203" t="s">
        <v>119</v>
      </c>
      <c r="B62" s="203"/>
      <c r="C62" s="203"/>
      <c r="D62" s="104" t="s">
        <v>120</v>
      </c>
      <c r="E62" s="140">
        <f t="shared" ref="E62:I64" si="18">E63</f>
        <v>0</v>
      </c>
      <c r="F62" s="141">
        <f t="shared" si="18"/>
        <v>0</v>
      </c>
      <c r="G62" s="140">
        <f t="shared" si="18"/>
        <v>0</v>
      </c>
      <c r="H62" s="140">
        <f t="shared" si="18"/>
        <v>0</v>
      </c>
      <c r="I62" s="140">
        <f t="shared" si="18"/>
        <v>0</v>
      </c>
    </row>
    <row r="63" spans="1:9" x14ac:dyDescent="0.25">
      <c r="A63" s="199" t="s">
        <v>107</v>
      </c>
      <c r="B63" s="199"/>
      <c r="C63" s="199"/>
      <c r="D63" s="103" t="s">
        <v>108</v>
      </c>
      <c r="E63" s="140">
        <f t="shared" si="18"/>
        <v>0</v>
      </c>
      <c r="F63" s="141">
        <f t="shared" si="18"/>
        <v>0</v>
      </c>
      <c r="G63" s="140">
        <f t="shared" si="18"/>
        <v>0</v>
      </c>
      <c r="H63" s="140">
        <f t="shared" si="18"/>
        <v>0</v>
      </c>
      <c r="I63" s="140">
        <f t="shared" si="18"/>
        <v>0</v>
      </c>
    </row>
    <row r="64" spans="1:9" x14ac:dyDescent="0.25">
      <c r="A64" s="200">
        <v>3</v>
      </c>
      <c r="B64" s="200"/>
      <c r="C64" s="200"/>
      <c r="D64" s="98" t="s">
        <v>10</v>
      </c>
      <c r="E64" s="144">
        <f t="shared" si="18"/>
        <v>0</v>
      </c>
      <c r="F64" s="145">
        <f t="shared" si="18"/>
        <v>0</v>
      </c>
      <c r="G64" s="144">
        <f t="shared" si="18"/>
        <v>0</v>
      </c>
      <c r="H64" s="144">
        <f t="shared" si="18"/>
        <v>0</v>
      </c>
      <c r="I64" s="144">
        <f t="shared" si="18"/>
        <v>0</v>
      </c>
    </row>
    <row r="65" spans="1:9" x14ac:dyDescent="0.25">
      <c r="A65" s="200">
        <v>32</v>
      </c>
      <c r="B65" s="200"/>
      <c r="C65" s="200"/>
      <c r="D65" s="98" t="s">
        <v>21</v>
      </c>
      <c r="E65" s="142">
        <v>0</v>
      </c>
      <c r="F65" s="143">
        <v>0</v>
      </c>
      <c r="G65" s="142">
        <v>0</v>
      </c>
      <c r="H65" s="142">
        <v>0</v>
      </c>
      <c r="I65" s="142">
        <v>0</v>
      </c>
    </row>
    <row r="66" spans="1:9" x14ac:dyDescent="0.25">
      <c r="A66" s="203" t="s">
        <v>121</v>
      </c>
      <c r="B66" s="203"/>
      <c r="C66" s="203"/>
      <c r="D66" s="104" t="s">
        <v>122</v>
      </c>
      <c r="E66" s="140">
        <f t="shared" ref="E66:G68" si="19">E67</f>
        <v>48</v>
      </c>
      <c r="F66" s="141">
        <f t="shared" si="19"/>
        <v>70</v>
      </c>
      <c r="G66" s="140">
        <f t="shared" si="19"/>
        <v>70</v>
      </c>
      <c r="H66" s="140">
        <f t="shared" ref="H66:I68" si="20">H67</f>
        <v>70</v>
      </c>
      <c r="I66" s="140">
        <f t="shared" si="20"/>
        <v>70</v>
      </c>
    </row>
    <row r="67" spans="1:9" x14ac:dyDescent="0.25">
      <c r="A67" s="199" t="s">
        <v>107</v>
      </c>
      <c r="B67" s="199"/>
      <c r="C67" s="199"/>
      <c r="D67" s="103" t="s">
        <v>108</v>
      </c>
      <c r="E67" s="140">
        <f t="shared" si="19"/>
        <v>48</v>
      </c>
      <c r="F67" s="141">
        <f t="shared" si="19"/>
        <v>70</v>
      </c>
      <c r="G67" s="140">
        <f t="shared" si="19"/>
        <v>70</v>
      </c>
      <c r="H67" s="140">
        <f t="shared" si="20"/>
        <v>70</v>
      </c>
      <c r="I67" s="140">
        <f t="shared" si="20"/>
        <v>70</v>
      </c>
    </row>
    <row r="68" spans="1:9" x14ac:dyDescent="0.25">
      <c r="A68" s="200">
        <v>3</v>
      </c>
      <c r="B68" s="200"/>
      <c r="C68" s="200"/>
      <c r="D68" s="98" t="s">
        <v>10</v>
      </c>
      <c r="E68" s="144">
        <f t="shared" si="19"/>
        <v>48</v>
      </c>
      <c r="F68" s="145">
        <f t="shared" si="19"/>
        <v>70</v>
      </c>
      <c r="G68" s="144">
        <f t="shared" si="19"/>
        <v>70</v>
      </c>
      <c r="H68" s="144">
        <f t="shared" si="20"/>
        <v>70</v>
      </c>
      <c r="I68" s="144">
        <f t="shared" si="20"/>
        <v>70</v>
      </c>
    </row>
    <row r="69" spans="1:9" x14ac:dyDescent="0.25">
      <c r="A69" s="200">
        <v>32</v>
      </c>
      <c r="B69" s="200"/>
      <c r="C69" s="200"/>
      <c r="D69" s="98" t="s">
        <v>21</v>
      </c>
      <c r="E69" s="97">
        <v>48</v>
      </c>
      <c r="F69" s="112">
        <v>70</v>
      </c>
      <c r="G69" s="97">
        <v>70</v>
      </c>
      <c r="H69" s="97">
        <v>70</v>
      </c>
      <c r="I69" s="97">
        <v>70</v>
      </c>
    </row>
    <row r="70" spans="1:9" x14ac:dyDescent="0.25">
      <c r="A70" s="108"/>
      <c r="B70" s="108"/>
      <c r="C70" s="108"/>
      <c r="D70" s="108"/>
    </row>
    <row r="71" spans="1:9" x14ac:dyDescent="0.25">
      <c r="A71" s="108"/>
      <c r="B71" s="108"/>
      <c r="C71" s="108"/>
      <c r="D71" s="108"/>
    </row>
    <row r="72" spans="1:9" x14ac:dyDescent="0.25">
      <c r="A72" s="108"/>
      <c r="B72" s="108"/>
      <c r="C72" s="108"/>
      <c r="D72" s="108"/>
    </row>
    <row r="73" spans="1:9" x14ac:dyDescent="0.25">
      <c r="A73" s="108"/>
      <c r="B73" s="108"/>
      <c r="C73" s="108"/>
      <c r="D73" s="108"/>
    </row>
  </sheetData>
  <mergeCells count="62">
    <mergeCell ref="A67:C67"/>
    <mergeCell ref="A68:C68"/>
    <mergeCell ref="A69:C69"/>
    <mergeCell ref="A65:C65"/>
    <mergeCell ref="A66:C66"/>
    <mergeCell ref="A64:C64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52:C52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40:C40"/>
    <mergeCell ref="A26:C26"/>
    <mergeCell ref="A27:C27"/>
    <mergeCell ref="A28:C28"/>
    <mergeCell ref="A29:C29"/>
    <mergeCell ref="A30:C30"/>
    <mergeCell ref="A32:C32"/>
    <mergeCell ref="A33:C33"/>
    <mergeCell ref="A34:C34"/>
    <mergeCell ref="A35:C35"/>
    <mergeCell ref="A36:C36"/>
    <mergeCell ref="A37:C37"/>
    <mergeCell ref="A17:C17"/>
    <mergeCell ref="A18:C18"/>
    <mergeCell ref="A19:C19"/>
    <mergeCell ref="A20:C20"/>
    <mergeCell ref="A21:C21"/>
    <mergeCell ref="A9:C9"/>
    <mergeCell ref="A23:C23"/>
    <mergeCell ref="A24:C24"/>
    <mergeCell ref="A25:C25"/>
    <mergeCell ref="A1:I1"/>
    <mergeCell ref="A3:I3"/>
    <mergeCell ref="A5:C5"/>
    <mergeCell ref="A7:C7"/>
    <mergeCell ref="A8:C8"/>
    <mergeCell ref="A22:C22"/>
    <mergeCell ref="A10:C10"/>
    <mergeCell ref="A11:C11"/>
    <mergeCell ref="A12:C12"/>
    <mergeCell ref="A14:C14"/>
    <mergeCell ref="A15:C15"/>
    <mergeCell ref="A16:C16"/>
  </mergeCells>
  <pageMargins left="0.7" right="0.7" top="0.75" bottom="0.75" header="0.3" footer="0.3"/>
  <pageSetup paperSize="9" scale="7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 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2025-11-21T10:43:47Z</cp:lastPrinted>
  <dcterms:created xsi:type="dcterms:W3CDTF">2022-08-12T12:51:27Z</dcterms:created>
  <dcterms:modified xsi:type="dcterms:W3CDTF">2025-11-21T10:43:49Z</dcterms:modified>
</cp:coreProperties>
</file>